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195" yWindow="90" windowWidth="6450" windowHeight="11835"/>
  </bookViews>
  <sheets>
    <sheet name="2014" sheetId="15" r:id="rId1"/>
  </sheets>
  <definedNames>
    <definedName name="_xlnm.Print_Titles" localSheetId="0">'2014'!$A:$A</definedName>
    <definedName name="_xlnm.Print_Area" localSheetId="0">'2014'!$A$1:$CU$54</definedName>
  </definedNames>
  <calcPr calcId="145621"/>
</workbook>
</file>

<file path=xl/calcChain.xml><?xml version="1.0" encoding="utf-8"?>
<calcChain xmlns="http://schemas.openxmlformats.org/spreadsheetml/2006/main">
  <c r="CR49" i="15" l="1"/>
  <c r="CF14" i="15" l="1"/>
  <c r="CF15" i="15"/>
  <c r="CF16" i="15"/>
  <c r="CF17" i="15"/>
  <c r="CF18" i="15"/>
  <c r="CF19" i="15"/>
  <c r="CF20" i="15"/>
  <c r="CF21" i="15"/>
  <c r="CF22" i="15"/>
  <c r="CF23" i="15"/>
  <c r="CF24" i="15"/>
  <c r="CF25" i="15"/>
  <c r="CF26" i="15"/>
  <c r="CF27" i="15"/>
  <c r="CF28" i="15"/>
  <c r="CF29" i="15"/>
  <c r="CF30" i="15"/>
  <c r="CF31" i="15"/>
  <c r="CF32" i="15"/>
  <c r="CF33" i="15"/>
  <c r="CF34" i="15"/>
  <c r="CF35" i="15"/>
  <c r="CF36" i="15"/>
  <c r="CF37" i="15"/>
  <c r="CF38" i="15"/>
  <c r="CF39" i="15"/>
  <c r="CF40" i="15"/>
  <c r="CF41" i="15"/>
  <c r="CF42" i="15"/>
  <c r="CF43" i="15"/>
  <c r="CF44" i="15"/>
  <c r="CF45" i="15"/>
  <c r="CF46" i="15"/>
  <c r="CF47" i="15"/>
  <c r="CF13" i="15"/>
  <c r="CB14" i="15"/>
  <c r="CB15" i="15"/>
  <c r="CB16" i="15"/>
  <c r="CB17" i="15"/>
  <c r="CB18" i="15"/>
  <c r="CB19" i="15"/>
  <c r="CB20" i="15"/>
  <c r="CB21" i="15"/>
  <c r="CB22" i="15"/>
  <c r="CB23" i="15"/>
  <c r="CB24" i="15"/>
  <c r="CB25" i="15"/>
  <c r="CB26" i="15"/>
  <c r="CB27" i="15"/>
  <c r="CB28" i="15"/>
  <c r="CB29" i="15"/>
  <c r="CB30" i="15"/>
  <c r="CB31" i="15"/>
  <c r="CB32" i="15"/>
  <c r="CB33" i="15"/>
  <c r="CB34" i="15"/>
  <c r="CB35" i="15"/>
  <c r="CB36" i="15"/>
  <c r="CB37" i="15"/>
  <c r="CB38" i="15"/>
  <c r="CB39" i="15"/>
  <c r="CB40" i="15"/>
  <c r="CB41" i="15"/>
  <c r="CB42" i="15"/>
  <c r="CB43" i="15"/>
  <c r="CB44" i="15"/>
  <c r="CB45" i="15"/>
  <c r="CB46" i="15"/>
  <c r="CB47" i="15"/>
  <c r="CB13" i="15"/>
  <c r="BX14" i="15"/>
  <c r="BX15" i="15"/>
  <c r="BX16" i="15"/>
  <c r="BX17" i="15"/>
  <c r="BX18" i="15"/>
  <c r="BX19" i="15"/>
  <c r="BX20" i="15"/>
  <c r="BX21" i="15"/>
  <c r="BX22" i="15"/>
  <c r="BX23" i="15"/>
  <c r="BX24" i="15"/>
  <c r="BX25" i="15"/>
  <c r="BX26" i="15"/>
  <c r="BX27" i="15"/>
  <c r="BX28" i="15"/>
  <c r="BX29" i="15"/>
  <c r="BX30" i="15"/>
  <c r="BX31" i="15"/>
  <c r="BX32" i="15"/>
  <c r="BX33" i="15"/>
  <c r="BX34" i="15"/>
  <c r="BX35" i="15"/>
  <c r="BX36" i="15"/>
  <c r="BX37" i="15"/>
  <c r="BX38" i="15"/>
  <c r="BX39" i="15"/>
  <c r="BX40" i="15"/>
  <c r="BX41" i="15"/>
  <c r="BX42" i="15"/>
  <c r="BX43" i="15"/>
  <c r="BX44" i="15"/>
  <c r="BX45" i="15"/>
  <c r="BX46" i="15"/>
  <c r="BX47" i="15"/>
  <c r="BX13" i="15"/>
  <c r="BT14" i="15"/>
  <c r="BT15" i="15"/>
  <c r="BT16" i="15"/>
  <c r="BT17" i="15"/>
  <c r="BT18" i="15"/>
  <c r="BT19" i="15"/>
  <c r="BT20" i="15"/>
  <c r="BT21" i="15"/>
  <c r="BT22" i="15"/>
  <c r="BT23" i="15"/>
  <c r="BT24" i="15"/>
  <c r="BT25" i="15"/>
  <c r="BT26" i="15"/>
  <c r="BT27" i="15"/>
  <c r="BT28" i="15"/>
  <c r="BT29" i="15"/>
  <c r="BT30" i="15"/>
  <c r="BT31" i="15"/>
  <c r="BT32" i="15"/>
  <c r="BT33" i="15"/>
  <c r="BT34" i="15"/>
  <c r="BT35" i="15"/>
  <c r="BT36" i="15"/>
  <c r="BT37" i="15"/>
  <c r="BT38" i="15"/>
  <c r="BT39" i="15"/>
  <c r="BT40" i="15"/>
  <c r="BT41" i="15"/>
  <c r="BT42" i="15"/>
  <c r="BT43" i="15"/>
  <c r="BT44" i="15"/>
  <c r="BT45" i="15"/>
  <c r="BT46" i="15"/>
  <c r="BT47" i="15"/>
  <c r="BT13" i="15"/>
  <c r="BS22" i="15" l="1"/>
  <c r="BP48" i="15"/>
  <c r="CR48" i="15" s="1"/>
  <c r="CU16" i="15"/>
  <c r="CU18" i="15"/>
  <c r="CU22" i="15"/>
  <c r="CU24" i="15"/>
  <c r="CU26" i="15"/>
  <c r="CU36" i="15"/>
  <c r="CU38" i="15"/>
  <c r="CU43" i="15"/>
  <c r="CU44" i="15"/>
  <c r="CU45" i="15"/>
  <c r="CU46" i="15"/>
  <c r="CU47" i="15"/>
  <c r="CU13" i="15"/>
  <c r="CT15" i="15"/>
  <c r="CT17" i="15"/>
  <c r="CT19" i="15"/>
  <c r="CT21" i="15"/>
  <c r="CT23" i="15"/>
  <c r="CT25" i="15"/>
  <c r="CT27" i="15"/>
  <c r="CT29" i="15"/>
  <c r="CT31" i="15"/>
  <c r="CT33" i="15"/>
  <c r="CT35" i="15"/>
  <c r="CT37" i="15"/>
  <c r="CT39" i="15"/>
  <c r="CT41" i="15"/>
  <c r="CT43" i="15"/>
  <c r="CT44" i="15"/>
  <c r="CT45" i="15"/>
  <c r="CT46" i="15"/>
  <c r="CT47" i="15"/>
  <c r="CS16" i="15"/>
  <c r="CS20" i="15"/>
  <c r="CS21" i="15"/>
  <c r="CS23" i="15"/>
  <c r="CS25" i="15"/>
  <c r="CS27" i="15"/>
  <c r="CS32" i="15"/>
  <c r="CS36" i="15"/>
  <c r="CR36" i="15" s="1"/>
  <c r="CS37" i="15"/>
  <c r="CS39" i="15"/>
  <c r="CS42" i="15"/>
  <c r="CR42" i="15" s="1"/>
  <c r="CS44" i="15"/>
  <c r="CR44" i="15" s="1"/>
  <c r="CS46" i="15"/>
  <c r="CR38" i="15"/>
  <c r="BS14" i="15"/>
  <c r="CU14" i="15" s="1"/>
  <c r="BS15" i="15"/>
  <c r="CU15" i="15" s="1"/>
  <c r="BS16" i="15"/>
  <c r="BS17" i="15"/>
  <c r="BS18" i="15"/>
  <c r="BP18" i="15"/>
  <c r="BS19" i="15"/>
  <c r="CU19" i="15" s="1"/>
  <c r="BS20" i="15"/>
  <c r="CU20" i="15" s="1"/>
  <c r="BS21" i="15"/>
  <c r="CU21" i="15" s="1"/>
  <c r="BS23" i="15"/>
  <c r="CU23" i="15" s="1"/>
  <c r="BS24" i="15"/>
  <c r="BS25" i="15"/>
  <c r="BS26" i="15"/>
  <c r="BP26" i="15"/>
  <c r="BS27" i="15"/>
  <c r="CU27" i="15" s="1"/>
  <c r="BS28" i="15"/>
  <c r="CU28" i="15" s="1"/>
  <c r="BS29" i="15"/>
  <c r="CU29" i="15" s="1"/>
  <c r="BS30" i="15"/>
  <c r="CU30" i="15" s="1"/>
  <c r="BS31" i="15"/>
  <c r="CU31" i="15" s="1"/>
  <c r="BS32" i="15"/>
  <c r="CU32" i="15" s="1"/>
  <c r="BS33" i="15"/>
  <c r="CU33" i="15" s="1"/>
  <c r="BS34" i="15"/>
  <c r="CU34" i="15" s="1"/>
  <c r="BS35" i="15"/>
  <c r="CU35" i="15" s="1"/>
  <c r="BS36" i="15"/>
  <c r="BS37" i="15"/>
  <c r="CU37" i="15" s="1"/>
  <c r="BS38" i="15"/>
  <c r="BS39" i="15"/>
  <c r="CU39" i="15" s="1"/>
  <c r="BS40" i="15"/>
  <c r="CU40" i="15" s="1"/>
  <c r="BS41" i="15"/>
  <c r="CU41" i="15" s="1"/>
  <c r="BS42" i="15"/>
  <c r="CU42" i="15" s="1"/>
  <c r="BS13" i="15"/>
  <c r="BS49" i="15" s="1"/>
  <c r="BR14" i="15"/>
  <c r="CT14" i="15" s="1"/>
  <c r="BR15" i="15"/>
  <c r="BR16" i="15"/>
  <c r="CT16" i="15" s="1"/>
  <c r="CR16" i="15" s="1"/>
  <c r="BR17" i="15"/>
  <c r="BR18" i="15"/>
  <c r="CT18" i="15" s="1"/>
  <c r="BR19" i="15"/>
  <c r="BR20" i="15"/>
  <c r="CT20" i="15" s="1"/>
  <c r="BR21" i="15"/>
  <c r="BR22" i="15"/>
  <c r="CT22" i="15" s="1"/>
  <c r="BR23" i="15"/>
  <c r="BR24" i="15"/>
  <c r="CT24" i="15" s="1"/>
  <c r="BR25" i="15"/>
  <c r="BR26" i="15"/>
  <c r="CT26" i="15" s="1"/>
  <c r="BR27" i="15"/>
  <c r="BR28" i="15"/>
  <c r="CT28" i="15" s="1"/>
  <c r="BR29" i="15"/>
  <c r="BR30" i="15"/>
  <c r="CT30" i="15" s="1"/>
  <c r="BR31" i="15"/>
  <c r="BR32" i="15"/>
  <c r="CT32" i="15" s="1"/>
  <c r="BR33" i="15"/>
  <c r="BR34" i="15"/>
  <c r="CT34" i="15" s="1"/>
  <c r="BR35" i="15"/>
  <c r="BR36" i="15"/>
  <c r="CT36" i="15" s="1"/>
  <c r="BR37" i="15"/>
  <c r="BR38" i="15"/>
  <c r="CT38" i="15" s="1"/>
  <c r="BR39" i="15"/>
  <c r="BR40" i="15"/>
  <c r="CT40" i="15" s="1"/>
  <c r="BR41" i="15"/>
  <c r="BR42" i="15"/>
  <c r="CT42" i="15" s="1"/>
  <c r="BR13" i="15"/>
  <c r="CT13" i="15" s="1"/>
  <c r="BQ14" i="15"/>
  <c r="BQ15" i="15"/>
  <c r="CS15" i="15" s="1"/>
  <c r="BQ16" i="15"/>
  <c r="BP16" i="15"/>
  <c r="BQ17" i="15"/>
  <c r="CS17" i="15" s="1"/>
  <c r="BQ18" i="15"/>
  <c r="CS18" i="15" s="1"/>
  <c r="BQ19" i="15"/>
  <c r="CS19" i="15" s="1"/>
  <c r="BP19" i="15"/>
  <c r="BQ20" i="15"/>
  <c r="BQ21" i="15"/>
  <c r="BQ22" i="15"/>
  <c r="BQ23" i="15"/>
  <c r="BQ24" i="15"/>
  <c r="CS24" i="15" s="1"/>
  <c r="BP24" i="15"/>
  <c r="BQ25" i="15"/>
  <c r="BQ26" i="15"/>
  <c r="CS26" i="15" s="1"/>
  <c r="BQ27" i="15"/>
  <c r="BP27" i="15"/>
  <c r="BQ28" i="15"/>
  <c r="CS28" i="15" s="1"/>
  <c r="CR28" i="15" s="1"/>
  <c r="BQ29" i="15"/>
  <c r="CS29" i="15" s="1"/>
  <c r="CR29" i="15" s="1"/>
  <c r="BQ30" i="15"/>
  <c r="CS30" i="15" s="1"/>
  <c r="BQ31" i="15"/>
  <c r="CS31" i="15" s="1"/>
  <c r="CR31" i="15" s="1"/>
  <c r="BP31" i="15"/>
  <c r="BQ32" i="15"/>
  <c r="BQ33" i="15"/>
  <c r="CS33" i="15" s="1"/>
  <c r="CR33" i="15" s="1"/>
  <c r="BQ34" i="15"/>
  <c r="BQ35" i="15"/>
  <c r="CS35" i="15" s="1"/>
  <c r="BP35" i="15"/>
  <c r="BQ36" i="15"/>
  <c r="BP36" i="15"/>
  <c r="BQ37" i="15"/>
  <c r="BQ38" i="15"/>
  <c r="CS38" i="15" s="1"/>
  <c r="BQ39" i="15"/>
  <c r="BP39" i="15"/>
  <c r="BQ40" i="15"/>
  <c r="CS40" i="15" s="1"/>
  <c r="CR40" i="15" s="1"/>
  <c r="BP40" i="15"/>
  <c r="BQ41" i="15"/>
  <c r="CS41" i="15" s="1"/>
  <c r="BQ42" i="15"/>
  <c r="BQ43" i="15"/>
  <c r="CS43" i="15" s="1"/>
  <c r="CR43" i="15" s="1"/>
  <c r="BP43" i="15"/>
  <c r="BQ44" i="15"/>
  <c r="BP44" i="15"/>
  <c r="BQ45" i="15"/>
  <c r="CS45" i="15" s="1"/>
  <c r="BP45" i="15"/>
  <c r="BQ46" i="15"/>
  <c r="BQ47" i="15"/>
  <c r="CS47" i="15" s="1"/>
  <c r="CR47" i="15" s="1"/>
  <c r="BQ13" i="15"/>
  <c r="BP42" i="15"/>
  <c r="BP46" i="15"/>
  <c r="K49" i="15"/>
  <c r="D49" i="15"/>
  <c r="E49" i="15"/>
  <c r="F49" i="15"/>
  <c r="G49" i="15"/>
  <c r="H49" i="15"/>
  <c r="I49" i="15"/>
  <c r="J49" i="15"/>
  <c r="L49" i="15"/>
  <c r="M49" i="15"/>
  <c r="N49" i="15"/>
  <c r="O49" i="15"/>
  <c r="P49" i="15"/>
  <c r="Q49" i="15"/>
  <c r="R49" i="15"/>
  <c r="S49" i="15"/>
  <c r="T49" i="15"/>
  <c r="U49" i="15"/>
  <c r="V49" i="15"/>
  <c r="W49" i="15"/>
  <c r="X49" i="15"/>
  <c r="Y49" i="15"/>
  <c r="Z49" i="15"/>
  <c r="AA49" i="15"/>
  <c r="AB49" i="15"/>
  <c r="AC49" i="15"/>
  <c r="AD49" i="15"/>
  <c r="AE49" i="15"/>
  <c r="AF49" i="15"/>
  <c r="AG49" i="15"/>
  <c r="AH49" i="15"/>
  <c r="AI49" i="15"/>
  <c r="AJ49" i="15"/>
  <c r="AK49" i="15"/>
  <c r="AL49" i="15"/>
  <c r="AM49" i="15"/>
  <c r="AO49" i="15"/>
  <c r="AP49" i="15"/>
  <c r="AQ49" i="15"/>
  <c r="AR49" i="15"/>
  <c r="AS49" i="15"/>
  <c r="AT49" i="15"/>
  <c r="AU49" i="15"/>
  <c r="AV49" i="15"/>
  <c r="AW49" i="15"/>
  <c r="AX49" i="15"/>
  <c r="AY49" i="15"/>
  <c r="AZ49" i="15"/>
  <c r="BA49" i="15"/>
  <c r="BB49" i="15"/>
  <c r="BC49" i="15"/>
  <c r="BD49" i="15"/>
  <c r="BE49" i="15"/>
  <c r="BF49" i="15"/>
  <c r="BG49" i="15"/>
  <c r="BH49" i="15"/>
  <c r="BI49" i="15"/>
  <c r="BJ49" i="15"/>
  <c r="BK49" i="15"/>
  <c r="BL49" i="15"/>
  <c r="BM49" i="15"/>
  <c r="BN49" i="15"/>
  <c r="BO49" i="15"/>
  <c r="BT49" i="15"/>
  <c r="BU49" i="15"/>
  <c r="BV49" i="15"/>
  <c r="BW49" i="15"/>
  <c r="BX49" i="15"/>
  <c r="BY49" i="15"/>
  <c r="BZ49" i="15"/>
  <c r="CA49" i="15"/>
  <c r="CB49" i="15"/>
  <c r="CC49" i="15"/>
  <c r="CD49" i="15"/>
  <c r="CE49" i="15"/>
  <c r="CF49" i="15"/>
  <c r="CG49" i="15"/>
  <c r="CH49" i="15"/>
  <c r="CI49" i="15"/>
  <c r="CJ49" i="15"/>
  <c r="CK49" i="15"/>
  <c r="CL49" i="15"/>
  <c r="CM49" i="15"/>
  <c r="CN49" i="15"/>
  <c r="CO49" i="15"/>
  <c r="CP49" i="15"/>
  <c r="CQ49" i="15"/>
  <c r="B49" i="15"/>
  <c r="C49" i="15"/>
  <c r="CR41" i="15"/>
  <c r="CR21" i="15"/>
  <c r="BP30" i="15"/>
  <c r="BR49" i="15"/>
  <c r="BP41" i="15"/>
  <c r="BP37" i="15"/>
  <c r="BP33" i="15"/>
  <c r="BP29" i="15"/>
  <c r="BP21" i="15"/>
  <c r="BP47" i="15"/>
  <c r="CS13" i="15" l="1"/>
  <c r="BQ49" i="15"/>
  <c r="CR17" i="15"/>
  <c r="CU25" i="15"/>
  <c r="BP25" i="15"/>
  <c r="CU17" i="15"/>
  <c r="CU49" i="15" s="1"/>
  <c r="BP17" i="15"/>
  <c r="CR20" i="15"/>
  <c r="BP13" i="15"/>
  <c r="BP34" i="15"/>
  <c r="BP32" i="15"/>
  <c r="BP28" i="15"/>
  <c r="BP23" i="15"/>
  <c r="CS22" i="15"/>
  <c r="CR22" i="15" s="1"/>
  <c r="BP22" i="15"/>
  <c r="BP20" i="15"/>
  <c r="BP15" i="15"/>
  <c r="BP14" i="15"/>
  <c r="CS14" i="15"/>
  <c r="CR14" i="15" s="1"/>
  <c r="CR32" i="15"/>
  <c r="CR30" i="15"/>
  <c r="CR26" i="15"/>
  <c r="CR24" i="15"/>
  <c r="CR18" i="15"/>
  <c r="BP38" i="15"/>
  <c r="CS34" i="15"/>
  <c r="CR34" i="15" s="1"/>
  <c r="CR25" i="15"/>
  <c r="CR39" i="15"/>
  <c r="CR37" i="15"/>
  <c r="CR35" i="15"/>
  <c r="CR27" i="15"/>
  <c r="CR23" i="15"/>
  <c r="CR19" i="15"/>
  <c r="CR15" i="15"/>
  <c r="CR45" i="15"/>
  <c r="CT49" i="15"/>
  <c r="CR46" i="15"/>
  <c r="BP49" i="15" l="1"/>
  <c r="CR13" i="15"/>
  <c r="CS49" i="15"/>
</calcChain>
</file>

<file path=xl/sharedStrings.xml><?xml version="1.0" encoding="utf-8"?>
<sst xmlns="http://schemas.openxmlformats.org/spreadsheetml/2006/main" count="184" uniqueCount="89">
  <si>
    <t>НАЛОГОВЫЕ И НЕНАЛОГОВЫЕ ДОХОДЫ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</si>
  <si>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</si>
  <si>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</si>
  <si>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</si>
  <si>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</si>
  <si>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</si>
  <si>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</si>
  <si>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</si>
  <si>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Бюджет района</t>
  </si>
  <si>
    <t>Бюджет поселения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</si>
  <si>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</si>
  <si>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патентной системы налогообложения</t>
  </si>
  <si>
    <t>Куйбышевский район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</si>
  <si>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</si>
  <si>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</si>
  <si>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</si>
  <si>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</si>
  <si>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</si>
  <si>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</si>
  <si>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</si>
  <si>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</si>
  <si>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</si>
  <si>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</si>
  <si>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</si>
  <si>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</si>
  <si>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</si>
  <si>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</si>
  <si>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</si>
  <si>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</si>
  <si>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</si>
  <si>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</si>
  <si>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</si>
  <si>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</si>
  <si>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</si>
  <si>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</si>
  <si>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</si>
  <si>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</si>
  <si>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</si>
  <si>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</si>
  <si>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</si>
  <si>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</si>
  <si>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</si>
  <si>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г. Бердск</t>
  </si>
  <si>
    <t>г. Искитим</t>
  </si>
  <si>
    <t>р.п. Кольцово</t>
  </si>
  <si>
    <t>г. Обь</t>
  </si>
  <si>
    <t>г. Новосибирск</t>
  </si>
  <si>
    <t>Бюджет ГО</t>
  </si>
  <si>
    <t>Налог на доходы физических лиц</t>
  </si>
  <si>
    <t>Общие итоги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</si>
  <si>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</si>
  <si>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</si>
  <si>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</si>
  <si>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Дополнительные материалы к проекту </t>
  </si>
  <si>
    <t xml:space="preserve"> закона Новосибирской области </t>
  </si>
  <si>
    <t xml:space="preserve">"Об областном бюджете Новосибирской области  </t>
  </si>
  <si>
    <t>на 2014 год и плановый период 2015 и 2016 годов"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</si>
  <si>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</si>
  <si>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</si>
  <si>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</si>
  <si>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</si>
  <si>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</si>
  <si>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</si>
  <si>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</si>
  <si>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ПЛАТЕЖИ ПРИ ПОЛЬЗОВАНИИ ПРИРОДНЫМИ РЕСУРСАМИ</t>
  </si>
  <si>
    <t>ДОХОДЫ ОТ ПРОДАЖИ МАТЕРИАЛЬНЫХ И НЕМАТЕРИАЛЬНЫХ АКТИВОВ</t>
  </si>
  <si>
    <t>Налог на прибыль организаций</t>
  </si>
  <si>
    <t>Налог, взимаемый в связи с применением упрощенной системы налогообложения</t>
  </si>
  <si>
    <t>Транспортный налог</t>
  </si>
  <si>
    <t>Налог на игорный бизнес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</si>
  <si>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</si>
  <si>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</si>
  <si>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Налоги на имущество</t>
  </si>
  <si>
    <t>Конс.бюджет субъекта</t>
  </si>
  <si>
    <t>БЕЗВОЗМЕЗДНЫЕ ПОСТУПЛЕНИЯ ОТ ГОСУДАРСТВЕННЫХ (МУНИЦИПАЛЬНЫХ) ОРГАНИЗАЦИЙ</t>
  </si>
  <si>
    <t>ВСЕГО ДОХОДОВ</t>
  </si>
  <si>
    <t>Налог на имущество организаций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</si>
  <si>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</si>
  <si>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</si>
  <si>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</si>
  <si>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</si>
  <si>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</si>
  <si>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</si>
  <si>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Безвозмездные поступления от государственных (муниципальных) организаций в бюджеты субъектов Российской Федерации</t>
  </si>
  <si>
    <t>Областной бюджет</t>
  </si>
  <si>
    <t>БЕЗВОЗМЕЗДНЫЕ ПЕРЕЧИСЛЕНИЯ</t>
  </si>
  <si>
    <t>Первый заместитель Председателя Правительства Новосибирской области - министр финансов и налоговой политики Новосибирской области</t>
  </si>
  <si>
    <t>В.Ю. Голубенко</t>
  </si>
  <si>
    <t>ПРОГНОЗ ДОХОДНОЙ ЧАСТИ КОНСОЛИДИРОВАННОГО БЮДЖЕТА НОВОСИБИРСКОЙ ОБЛАСТИ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</si>
</sst>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i/>
      <sz val="9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25">
    <xf numFmtId="0" fontId="0" fillId="0" borderId="0">
      <protection locked="0"/>
    </xf>
    <xf numFmtId="0" fontId="6" fillId="0" borderId="1" applyNumberFormat="0">
      <alignment horizontal="right" vertical="top"/>
    </xf>
    <xf numFmtId="0" fontId="6" fillId="0" borderId="1" applyNumberFormat="0">
      <alignment horizontal="right" vertical="top"/>
    </xf>
    <xf numFmtId="0" fontId="6" fillId="2" borderId="1" applyNumberFormat="0">
      <alignment horizontal="right" vertical="top"/>
    </xf>
    <xf numFmtId="49" fontId="6" fillId="3" borderId="1">
      <alignment horizontal="left" vertical="top"/>
    </xf>
    <xf numFmtId="49" fontId="7" fillId="0" borderId="1">
      <alignment horizontal="left" vertical="top"/>
    </xf>
    <xf numFmtId="0" fontId="6" fillId="4" borderId="1">
      <alignment horizontal="left" vertical="top" wrapText="1"/>
    </xf>
    <xf numFmtId="0" fontId="7" fillId="0" borderId="1">
      <alignment horizontal="left" vertical="top" wrapText="1"/>
    </xf>
    <xf numFmtId="0" fontId="6" fillId="5" borderId="1">
      <alignment horizontal="left" vertical="top" wrapText="1"/>
    </xf>
    <xf numFmtId="0" fontId="6" fillId="6" borderId="1">
      <alignment horizontal="left" vertical="top" wrapText="1"/>
    </xf>
    <xf numFmtId="0" fontId="6" fillId="7" borderId="1">
      <alignment horizontal="left" vertical="top" wrapText="1"/>
    </xf>
    <xf numFmtId="0" fontId="6" fillId="8" borderId="1">
      <alignment horizontal="left" vertical="top" wrapText="1"/>
    </xf>
    <xf numFmtId="0" fontId="6" fillId="0" borderId="1">
      <alignment horizontal="left" vertical="top" wrapText="1"/>
    </xf>
    <xf numFmtId="0" fontId="1" fillId="0" borderId="0">
      <alignment horizontal="left" vertical="top"/>
    </xf>
    <xf numFmtId="0" fontId="6" fillId="4" borderId="2" applyNumberFormat="0">
      <alignment horizontal="right" vertical="top"/>
    </xf>
    <xf numFmtId="0" fontId="6" fillId="5" borderId="2" applyNumberFormat="0">
      <alignment horizontal="right" vertical="top"/>
    </xf>
    <xf numFmtId="0" fontId="6" fillId="0" borderId="1" applyNumberFormat="0">
      <alignment horizontal="right" vertical="top"/>
    </xf>
    <xf numFmtId="0" fontId="6" fillId="0" borderId="1" applyNumberFormat="0">
      <alignment horizontal="right" vertical="top"/>
    </xf>
    <xf numFmtId="0" fontId="6" fillId="6" borderId="2" applyNumberFormat="0">
      <alignment horizontal="right" vertical="top"/>
    </xf>
    <xf numFmtId="0" fontId="6" fillId="0" borderId="1" applyNumberFormat="0">
      <alignment horizontal="right" vertical="top"/>
    </xf>
    <xf numFmtId="49" fontId="2" fillId="9" borderId="1">
      <alignment horizontal="left" vertical="top" wrapText="1"/>
    </xf>
    <xf numFmtId="49" fontId="3" fillId="0" borderId="1">
      <alignment horizontal="left" vertical="top" wrapText="1"/>
    </xf>
    <xf numFmtId="0" fontId="6" fillId="8" borderId="1">
      <alignment horizontal="left" vertical="top" wrapText="1"/>
    </xf>
    <xf numFmtId="0" fontId="6" fillId="0" borderId="1">
      <alignment horizontal="left" vertical="top" wrapText="1"/>
    </xf>
    <xf numFmtId="0" fontId="12" fillId="0" borderId="0"/>
  </cellStyleXfs>
  <cellXfs count="24">
    <xf numFmtId="0" fontId="0" fillId="0" borderId="0" xfId="0">
      <protection locked="0"/>
    </xf>
    <xf numFmtId="0" fontId="8" fillId="0" borderId="0" xfId="0" applyFont="1" applyFill="1">
      <protection locked="0"/>
    </xf>
    <xf numFmtId="0" fontId="4" fillId="0" borderId="0" xfId="0" applyFont="1" applyFill="1" applyAlignment="1" applyProtection="1">
      <alignment horizontal="right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9" fillId="0" borderId="0" xfId="0" applyFont="1" applyFill="1">
      <protection locked="0"/>
    </xf>
    <xf numFmtId="0" fontId="5" fillId="0" borderId="0" xfId="13" applyFont="1" applyFill="1">
      <alignment horizontal="left" vertical="top"/>
    </xf>
    <xf numFmtId="0" fontId="9" fillId="0" borderId="0" xfId="0" applyFont="1" applyFill="1" applyAlignment="1">
      <alignment horizontal="center" vertical="center"/>
      <protection locked="0"/>
    </xf>
    <xf numFmtId="0" fontId="9" fillId="0" borderId="1" xfId="22" applyFont="1" applyFill="1" applyBorder="1" applyAlignment="1">
      <alignment horizontal="center" vertical="center" wrapText="1"/>
    </xf>
    <xf numFmtId="0" fontId="13" fillId="0" borderId="0" xfId="24" applyFont="1" applyFill="1" applyBorder="1" applyAlignment="1">
      <alignment horizontal="left" vertical="center" wrapText="1"/>
    </xf>
    <xf numFmtId="0" fontId="9" fillId="0" borderId="1" xfId="22" applyFont="1" applyFill="1" applyBorder="1">
      <alignment horizontal="left" vertical="top" wrapText="1"/>
    </xf>
    <xf numFmtId="164" fontId="9" fillId="0" borderId="1" xfId="1" applyNumberFormat="1" applyFont="1" applyFill="1" applyBorder="1">
      <alignment horizontal="right" vertical="top"/>
    </xf>
    <xf numFmtId="165" fontId="9" fillId="0" borderId="1" xfId="1" applyNumberFormat="1" applyFont="1" applyFill="1" applyBorder="1">
      <alignment horizontal="right" vertical="top"/>
    </xf>
    <xf numFmtId="0" fontId="10" fillId="0" borderId="1" xfId="22" applyFont="1" applyFill="1" applyBorder="1">
      <alignment horizontal="left" vertical="top" wrapText="1"/>
    </xf>
    <xf numFmtId="164" fontId="9" fillId="0" borderId="0" xfId="0" applyNumberFormat="1" applyFont="1" applyFill="1">
      <protection locked="0"/>
    </xf>
    <xf numFmtId="0" fontId="13" fillId="0" borderId="0" xfId="24" applyFont="1" applyFill="1" applyBorder="1" applyAlignment="1">
      <alignment horizontal="center"/>
    </xf>
    <xf numFmtId="0" fontId="9" fillId="0" borderId="1" xfId="2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  <protection locked="0"/>
    </xf>
    <xf numFmtId="0" fontId="13" fillId="0" borderId="0" xfId="24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protection locked="0"/>
    </xf>
    <xf numFmtId="0" fontId="0" fillId="0" borderId="1" xfId="0" applyBorder="1" applyAlignment="1">
      <alignment horizontal="center" vertical="center" wrapText="1"/>
      <protection locked="0"/>
    </xf>
    <xf numFmtId="0" fontId="9" fillId="0" borderId="1" xfId="0" applyFont="1" applyFill="1" applyBorder="1" applyAlignment="1">
      <protection locked="0"/>
    </xf>
    <xf numFmtId="0" fontId="0" fillId="0" borderId="1" xfId="0" applyBorder="1" applyAlignment="1">
      <protection locked="0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 customBuiltin="1"/>
    <cellStyle name="Обычный 2" xfId="24"/>
    <cellStyle name="Отдельная ячейка" xfId="14"/>
    <cellStyle name="Отдельная ячейка - константа" xfId="15"/>
    <cellStyle name="Отдельная ячейка - константа [печать]" xfId="16"/>
    <cellStyle name="Отдельная ячейка [печать]" xfId="17"/>
    <cellStyle name="Отдельная ячейка-результат" xfId="18"/>
    <cellStyle name="Отдельная ячейка-результат [печать]" xfId="19"/>
    <cellStyle name="Свойства элементов измерения" xfId="20"/>
    <cellStyle name="Свойства элементов измерения [печать]" xfId="21"/>
    <cellStyle name="Элементы осей" xfId="22"/>
    <cellStyle name="Элементы осей [печать]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U54"/>
  <sheetViews>
    <sheetView tabSelected="1" view="pageBreakPreview" topLeftCell="A4" zoomScaleNormal="100" zoomScaleSheetLayoutView="100" workbookViewId="0">
      <pane xSplit="1" ySplit="9" topLeftCell="BV39" activePane="bottomRight" state="frozen"/>
      <selection activeCell="A4" sqref="A4"/>
      <selection pane="topRight" activeCell="B4" sqref="B4"/>
      <selection pane="bottomLeft" activeCell="A13" sqref="A13"/>
      <selection pane="bottomRight" activeCell="BY47" sqref="BY47"/>
    </sheetView>
  </sheetViews>
  <sheetFormatPr defaultRowHeight="12" x14ac:dyDescent="0.2"/>
  <cols>
    <col min="1" max="1" width="22.42578125" style="5" customWidth="1"/>
    <col min="2" max="2" width="12.85546875" style="5" customWidth="1"/>
    <col min="3" max="4" width="11.42578125" style="5" bestFit="1" customWidth="1"/>
    <col min="5" max="5" width="10.42578125" style="5" bestFit="1" customWidth="1"/>
    <col min="6" max="6" width="9.140625" style="5"/>
    <col min="7" max="7" width="10" style="5" bestFit="1" customWidth="1"/>
    <col min="8" max="13" width="9.140625" style="5"/>
    <col min="14" max="14" width="11.5703125" style="5" customWidth="1"/>
    <col min="15" max="15" width="11.28515625" style="5" customWidth="1"/>
    <col min="16" max="23" width="9.140625" style="5"/>
    <col min="24" max="24" width="11.85546875" style="5" customWidth="1"/>
    <col min="25" max="67" width="9.140625" style="5"/>
    <col min="68" max="69" width="11.42578125" style="5" bestFit="1" customWidth="1"/>
    <col min="70" max="71" width="10.42578125" style="5" bestFit="1" customWidth="1"/>
    <col min="72" max="72" width="9.140625" style="5"/>
    <col min="73" max="74" width="10.42578125" style="5" bestFit="1" customWidth="1"/>
    <col min="75" max="76" width="9.140625" style="5"/>
    <col min="77" max="79" width="10.42578125" style="5" bestFit="1" customWidth="1"/>
    <col min="80" max="80" width="10" style="5" bestFit="1" customWidth="1"/>
    <col min="81" max="82" width="11.7109375" style="5" bestFit="1" customWidth="1"/>
    <col min="83" max="84" width="9.140625" style="5"/>
    <col min="85" max="86" width="9.5703125" style="5" bestFit="1" customWidth="1"/>
    <col min="87" max="95" width="9.140625" style="5"/>
    <col min="96" max="96" width="10.85546875" style="5" bestFit="1" customWidth="1"/>
    <col min="97" max="98" width="10" style="5" bestFit="1" customWidth="1"/>
    <col min="99" max="16384" width="9.140625" style="5"/>
  </cols>
  <sheetData>
    <row r="2" spans="1:99" s="1" customFormat="1" ht="15" x14ac:dyDescent="0.25">
      <c r="T2" s="2" t="s">
        <v>53</v>
      </c>
    </row>
    <row r="3" spans="1:99" s="1" customFormat="1" ht="15" x14ac:dyDescent="0.25">
      <c r="T3" s="2" t="s">
        <v>54</v>
      </c>
    </row>
    <row r="4" spans="1:99" s="1" customFormat="1" ht="15" x14ac:dyDescent="0.25">
      <c r="T4" s="2" t="s">
        <v>55</v>
      </c>
    </row>
    <row r="5" spans="1:99" s="1" customFormat="1" ht="15" x14ac:dyDescent="0.25">
      <c r="T5" s="2" t="s">
        <v>56</v>
      </c>
    </row>
    <row r="6" spans="1:99" s="1" customFormat="1" ht="15" x14ac:dyDescent="0.25"/>
    <row r="7" spans="1:99" s="4" customFormat="1" ht="15" x14ac:dyDescent="0.25">
      <c r="A7" s="3"/>
      <c r="B7" s="3"/>
      <c r="C7" s="19" t="s">
        <v>88</v>
      </c>
      <c r="D7" s="19"/>
      <c r="E7" s="19"/>
      <c r="F7" s="19"/>
      <c r="G7" s="19"/>
      <c r="H7" s="19"/>
      <c r="I7" s="19"/>
      <c r="J7" s="19"/>
      <c r="K7" s="19"/>
      <c r="L7" s="20"/>
      <c r="M7" s="20"/>
      <c r="N7" s="20"/>
      <c r="O7" s="20"/>
      <c r="P7" s="20"/>
      <c r="Q7" s="20"/>
    </row>
    <row r="9" spans="1:99" ht="15" x14ac:dyDescent="0.25">
      <c r="A9" s="22"/>
      <c r="B9" s="22" t="s">
        <v>0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2" t="s">
        <v>85</v>
      </c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16" t="s">
        <v>75</v>
      </c>
      <c r="CS9" s="17"/>
      <c r="CT9" s="17"/>
      <c r="CU9" s="17"/>
    </row>
    <row r="10" spans="1:99" s="7" customFormat="1" ht="50.25" customHeight="1" x14ac:dyDescent="0.25">
      <c r="A10" s="23"/>
      <c r="B10" s="16" t="s">
        <v>57</v>
      </c>
      <c r="C10" s="16"/>
      <c r="D10" s="16"/>
      <c r="E10" s="16"/>
      <c r="F10" s="17"/>
      <c r="G10" s="16" t="s">
        <v>58</v>
      </c>
      <c r="H10" s="16"/>
      <c r="I10" s="16"/>
      <c r="J10" s="16" t="s">
        <v>59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6" t="s">
        <v>60</v>
      </c>
      <c r="V10" s="16"/>
      <c r="W10" s="16"/>
      <c r="X10" s="17"/>
      <c r="Y10" s="17"/>
      <c r="Z10" s="17"/>
      <c r="AA10" s="17"/>
      <c r="AB10" s="17"/>
      <c r="AC10" s="17"/>
      <c r="AD10" s="16" t="s">
        <v>61</v>
      </c>
      <c r="AE10" s="17"/>
      <c r="AF10" s="16" t="s">
        <v>62</v>
      </c>
      <c r="AG10" s="16"/>
      <c r="AH10" s="16"/>
      <c r="AI10" s="21"/>
      <c r="AJ10" s="21"/>
      <c r="AK10" s="21"/>
      <c r="AL10" s="21"/>
      <c r="AM10" s="21"/>
      <c r="AN10" s="21"/>
      <c r="AO10" s="16" t="s">
        <v>63</v>
      </c>
      <c r="AP10" s="16"/>
      <c r="AQ10" s="16" t="s">
        <v>77</v>
      </c>
      <c r="AR10" s="17"/>
      <c r="AS10" s="17"/>
      <c r="AT10" s="17"/>
      <c r="AU10" s="16" t="s">
        <v>64</v>
      </c>
      <c r="AV10" s="17"/>
      <c r="AW10" s="17"/>
      <c r="AX10" s="16" t="s">
        <v>78</v>
      </c>
      <c r="AY10" s="17"/>
      <c r="AZ10" s="17"/>
      <c r="BA10" s="17"/>
      <c r="BB10" s="16" t="s">
        <v>65</v>
      </c>
      <c r="BC10" s="17"/>
      <c r="BD10" s="17"/>
      <c r="BE10" s="17"/>
      <c r="BF10" s="16" t="s">
        <v>50</v>
      </c>
      <c r="BG10" s="17"/>
      <c r="BH10" s="16" t="s">
        <v>51</v>
      </c>
      <c r="BI10" s="17"/>
      <c r="BJ10" s="17"/>
      <c r="BK10" s="17"/>
      <c r="BL10" s="16" t="s">
        <v>52</v>
      </c>
      <c r="BM10" s="17"/>
      <c r="BN10" s="17"/>
      <c r="BO10" s="17"/>
      <c r="BP10" s="16" t="s">
        <v>0</v>
      </c>
      <c r="BQ10" s="17"/>
      <c r="BR10" s="17"/>
      <c r="BS10" s="17"/>
      <c r="BT10" s="16" t="s">
        <v>79</v>
      </c>
      <c r="BU10" s="17"/>
      <c r="BV10" s="17"/>
      <c r="BW10" s="17"/>
      <c r="BX10" s="16" t="s">
        <v>80</v>
      </c>
      <c r="BY10" s="17"/>
      <c r="BZ10" s="17"/>
      <c r="CA10" s="17"/>
      <c r="CB10" s="16" t="s">
        <v>81</v>
      </c>
      <c r="CC10" s="17"/>
      <c r="CD10" s="17"/>
      <c r="CE10" s="17"/>
      <c r="CF10" s="16" t="s">
        <v>82</v>
      </c>
      <c r="CG10" s="17"/>
      <c r="CH10" s="17"/>
      <c r="CI10" s="17"/>
      <c r="CJ10" s="16" t="s">
        <v>74</v>
      </c>
      <c r="CK10" s="17"/>
      <c r="CL10" s="17"/>
      <c r="CM10" s="17"/>
      <c r="CN10" s="16" t="s">
        <v>83</v>
      </c>
      <c r="CO10" s="17"/>
      <c r="CP10" s="17"/>
      <c r="CQ10" s="17"/>
      <c r="CR10" s="17"/>
      <c r="CS10" s="17"/>
      <c r="CT10" s="17"/>
      <c r="CU10" s="17"/>
    </row>
    <row r="11" spans="1:99" s="7" customFormat="1" ht="158.25" customHeight="1" x14ac:dyDescent="0.25">
      <c r="A11" s="23"/>
      <c r="B11" s="8" t="s">
        <v>66</v>
      </c>
      <c r="C11" s="16" t="s">
        <v>48</v>
      </c>
      <c r="D11" s="16"/>
      <c r="E11" s="16"/>
      <c r="F11" s="16"/>
      <c r="G11" s="16" t="s">
        <v>10</v>
      </c>
      <c r="H11" s="16"/>
      <c r="I11" s="16"/>
      <c r="J11" s="8" t="s">
        <v>67</v>
      </c>
      <c r="K11" s="16" t="s">
        <v>1</v>
      </c>
      <c r="L11" s="21"/>
      <c r="M11" s="21"/>
      <c r="N11" s="16" t="s">
        <v>2</v>
      </c>
      <c r="O11" s="16"/>
      <c r="P11" s="16"/>
      <c r="Q11" s="16"/>
      <c r="R11" s="16" t="s">
        <v>11</v>
      </c>
      <c r="S11" s="16"/>
      <c r="T11" s="16"/>
      <c r="U11" s="16" t="s">
        <v>3</v>
      </c>
      <c r="V11" s="16"/>
      <c r="W11" s="16"/>
      <c r="X11" s="8" t="s">
        <v>76</v>
      </c>
      <c r="Y11" s="8" t="s">
        <v>68</v>
      </c>
      <c r="Z11" s="8" t="s">
        <v>69</v>
      </c>
      <c r="AA11" s="16" t="s">
        <v>4</v>
      </c>
      <c r="AB11" s="16"/>
      <c r="AC11" s="16"/>
      <c r="AD11" s="8" t="s">
        <v>70</v>
      </c>
      <c r="AE11" s="8" t="s">
        <v>71</v>
      </c>
      <c r="AF11" s="16" t="s">
        <v>5</v>
      </c>
      <c r="AG11" s="16"/>
      <c r="AH11" s="16"/>
      <c r="AI11" s="16" t="s">
        <v>6</v>
      </c>
      <c r="AJ11" s="16"/>
      <c r="AK11" s="16" t="s">
        <v>7</v>
      </c>
      <c r="AL11" s="16"/>
      <c r="AM11" s="16"/>
      <c r="AN11" s="21"/>
      <c r="AO11" s="16" t="s">
        <v>72</v>
      </c>
      <c r="AP11" s="16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</row>
    <row r="12" spans="1:99" s="7" customFormat="1" ht="36" x14ac:dyDescent="0.25">
      <c r="A12" s="23"/>
      <c r="B12" s="8" t="s">
        <v>73</v>
      </c>
      <c r="C12" s="8" t="s">
        <v>73</v>
      </c>
      <c r="D12" s="8" t="s">
        <v>47</v>
      </c>
      <c r="E12" s="8" t="s">
        <v>8</v>
      </c>
      <c r="F12" s="8" t="s">
        <v>9</v>
      </c>
      <c r="G12" s="8" t="s">
        <v>73</v>
      </c>
      <c r="H12" s="8" t="s">
        <v>47</v>
      </c>
      <c r="I12" s="8" t="s">
        <v>8</v>
      </c>
      <c r="J12" s="8" t="s">
        <v>73</v>
      </c>
      <c r="K12" s="8" t="s">
        <v>73</v>
      </c>
      <c r="L12" s="8" t="s">
        <v>47</v>
      </c>
      <c r="M12" s="8" t="s">
        <v>8</v>
      </c>
      <c r="N12" s="8" t="s">
        <v>73</v>
      </c>
      <c r="O12" s="8" t="s">
        <v>47</v>
      </c>
      <c r="P12" s="8" t="s">
        <v>8</v>
      </c>
      <c r="Q12" s="8" t="s">
        <v>9</v>
      </c>
      <c r="R12" s="8" t="s">
        <v>73</v>
      </c>
      <c r="S12" s="8" t="s">
        <v>47</v>
      </c>
      <c r="T12" s="8" t="s">
        <v>8</v>
      </c>
      <c r="U12" s="8" t="s">
        <v>73</v>
      </c>
      <c r="V12" s="8" t="s">
        <v>47</v>
      </c>
      <c r="W12" s="8" t="s">
        <v>9</v>
      </c>
      <c r="X12" s="8" t="s">
        <v>73</v>
      </c>
      <c r="Y12" s="8" t="s">
        <v>73</v>
      </c>
      <c r="Z12" s="8" t="s">
        <v>73</v>
      </c>
      <c r="AA12" s="8" t="s">
        <v>73</v>
      </c>
      <c r="AB12" s="8" t="s">
        <v>47</v>
      </c>
      <c r="AC12" s="8" t="s">
        <v>9</v>
      </c>
      <c r="AD12" s="8" t="s">
        <v>73</v>
      </c>
      <c r="AE12" s="8" t="s">
        <v>73</v>
      </c>
      <c r="AF12" s="8" t="s">
        <v>73</v>
      </c>
      <c r="AG12" s="8" t="s">
        <v>47</v>
      </c>
      <c r="AH12" s="8" t="s">
        <v>8</v>
      </c>
      <c r="AI12" s="8" t="s">
        <v>73</v>
      </c>
      <c r="AJ12" s="8" t="s">
        <v>9</v>
      </c>
      <c r="AK12" s="8" t="s">
        <v>73</v>
      </c>
      <c r="AL12" s="8" t="s">
        <v>47</v>
      </c>
      <c r="AM12" s="8" t="s">
        <v>8</v>
      </c>
      <c r="AN12" s="8" t="s">
        <v>9</v>
      </c>
      <c r="AO12" s="8" t="s">
        <v>73</v>
      </c>
      <c r="AP12" s="8" t="s">
        <v>9</v>
      </c>
      <c r="AQ12" s="8" t="s">
        <v>73</v>
      </c>
      <c r="AR12" s="8" t="s">
        <v>47</v>
      </c>
      <c r="AS12" s="8" t="s">
        <v>8</v>
      </c>
      <c r="AT12" s="8" t="s">
        <v>9</v>
      </c>
      <c r="AU12" s="8" t="s">
        <v>73</v>
      </c>
      <c r="AV12" s="8" t="s">
        <v>47</v>
      </c>
      <c r="AW12" s="8" t="s">
        <v>8</v>
      </c>
      <c r="AX12" s="8" t="s">
        <v>73</v>
      </c>
      <c r="AY12" s="8" t="s">
        <v>47</v>
      </c>
      <c r="AZ12" s="8" t="s">
        <v>8</v>
      </c>
      <c r="BA12" s="8" t="s">
        <v>9</v>
      </c>
      <c r="BB12" s="8" t="s">
        <v>73</v>
      </c>
      <c r="BC12" s="8" t="s">
        <v>47</v>
      </c>
      <c r="BD12" s="8" t="s">
        <v>8</v>
      </c>
      <c r="BE12" s="8" t="s">
        <v>9</v>
      </c>
      <c r="BF12" s="8" t="s">
        <v>73</v>
      </c>
      <c r="BG12" s="8" t="s">
        <v>47</v>
      </c>
      <c r="BH12" s="8" t="s">
        <v>73</v>
      </c>
      <c r="BI12" s="8" t="s">
        <v>47</v>
      </c>
      <c r="BJ12" s="8" t="s">
        <v>8</v>
      </c>
      <c r="BK12" s="8" t="s">
        <v>9</v>
      </c>
      <c r="BL12" s="8" t="s">
        <v>73</v>
      </c>
      <c r="BM12" s="8" t="s">
        <v>47</v>
      </c>
      <c r="BN12" s="8" t="s">
        <v>8</v>
      </c>
      <c r="BO12" s="8" t="s">
        <v>9</v>
      </c>
      <c r="BP12" s="8" t="s">
        <v>73</v>
      </c>
      <c r="BQ12" s="8" t="s">
        <v>47</v>
      </c>
      <c r="BR12" s="8" t="s">
        <v>8</v>
      </c>
      <c r="BS12" s="8" t="s">
        <v>9</v>
      </c>
      <c r="BT12" s="8" t="s">
        <v>73</v>
      </c>
      <c r="BU12" s="8" t="s">
        <v>47</v>
      </c>
      <c r="BV12" s="8" t="s">
        <v>8</v>
      </c>
      <c r="BW12" s="8" t="s">
        <v>9</v>
      </c>
      <c r="BX12" s="8" t="s">
        <v>73</v>
      </c>
      <c r="BY12" s="8" t="s">
        <v>47</v>
      </c>
      <c r="BZ12" s="8" t="s">
        <v>8</v>
      </c>
      <c r="CA12" s="8" t="s">
        <v>9</v>
      </c>
      <c r="CB12" s="8" t="s">
        <v>73</v>
      </c>
      <c r="CC12" s="8" t="s">
        <v>47</v>
      </c>
      <c r="CD12" s="8" t="s">
        <v>8</v>
      </c>
      <c r="CE12" s="8" t="s">
        <v>9</v>
      </c>
      <c r="CF12" s="8" t="s">
        <v>73</v>
      </c>
      <c r="CG12" s="8" t="s">
        <v>47</v>
      </c>
      <c r="CH12" s="8" t="s">
        <v>8</v>
      </c>
      <c r="CI12" s="8" t="s">
        <v>9</v>
      </c>
      <c r="CJ12" s="8" t="s">
        <v>73</v>
      </c>
      <c r="CK12" s="8" t="s">
        <v>47</v>
      </c>
      <c r="CL12" s="8" t="s">
        <v>8</v>
      </c>
      <c r="CM12" s="8" t="s">
        <v>9</v>
      </c>
      <c r="CN12" s="8" t="s">
        <v>73</v>
      </c>
      <c r="CO12" s="8" t="s">
        <v>47</v>
      </c>
      <c r="CP12" s="8" t="s">
        <v>8</v>
      </c>
      <c r="CQ12" s="8" t="s">
        <v>9</v>
      </c>
      <c r="CR12" s="8" t="s">
        <v>73</v>
      </c>
      <c r="CS12" s="8" t="s">
        <v>47</v>
      </c>
      <c r="CT12" s="8" t="s">
        <v>8</v>
      </c>
      <c r="CU12" s="8" t="s">
        <v>9</v>
      </c>
    </row>
    <row r="13" spans="1:99" x14ac:dyDescent="0.2">
      <c r="A13" s="10" t="s">
        <v>13</v>
      </c>
      <c r="B13" s="11"/>
      <c r="C13" s="11">
        <v>57179.1</v>
      </c>
      <c r="D13" s="11"/>
      <c r="E13" s="11">
        <v>47329.8</v>
      </c>
      <c r="F13" s="11">
        <v>9849.2999999999993</v>
      </c>
      <c r="G13" s="11">
        <v>16475.3</v>
      </c>
      <c r="H13" s="11"/>
      <c r="I13" s="11">
        <v>16475.3</v>
      </c>
      <c r="J13" s="11"/>
      <c r="K13" s="11">
        <v>5147.8999999999996</v>
      </c>
      <c r="L13" s="11"/>
      <c r="M13" s="11">
        <v>5147.8999999999996</v>
      </c>
      <c r="N13" s="11">
        <v>3107</v>
      </c>
      <c r="O13" s="11"/>
      <c r="P13" s="11">
        <v>1553.5</v>
      </c>
      <c r="Q13" s="11">
        <v>1553.5</v>
      </c>
      <c r="R13" s="11"/>
      <c r="S13" s="11"/>
      <c r="T13" s="11"/>
      <c r="U13" s="11">
        <v>698.9</v>
      </c>
      <c r="V13" s="11"/>
      <c r="W13" s="11">
        <v>698.9</v>
      </c>
      <c r="X13" s="11"/>
      <c r="Y13" s="11"/>
      <c r="Z13" s="11"/>
      <c r="AA13" s="11">
        <v>1864.1</v>
      </c>
      <c r="AB13" s="11"/>
      <c r="AC13" s="11">
        <v>1864.1</v>
      </c>
      <c r="AD13" s="11"/>
      <c r="AE13" s="11"/>
      <c r="AF13" s="11">
        <v>541.4</v>
      </c>
      <c r="AG13" s="11"/>
      <c r="AH13" s="11">
        <v>541.4</v>
      </c>
      <c r="AI13" s="11">
        <v>7.4</v>
      </c>
      <c r="AJ13" s="11">
        <v>7.4</v>
      </c>
      <c r="AK13" s="11"/>
      <c r="AL13" s="11"/>
      <c r="AM13" s="11"/>
      <c r="AN13" s="11"/>
      <c r="AO13" s="11"/>
      <c r="AP13" s="11"/>
      <c r="AQ13" s="11">
        <v>2485.1</v>
      </c>
      <c r="AR13" s="11"/>
      <c r="AS13" s="11">
        <v>1094.3</v>
      </c>
      <c r="AT13" s="11">
        <v>1390.8</v>
      </c>
      <c r="AU13" s="11">
        <v>631</v>
      </c>
      <c r="AV13" s="11"/>
      <c r="AW13" s="11">
        <v>631</v>
      </c>
      <c r="AX13" s="11">
        <v>11508.8</v>
      </c>
      <c r="AY13" s="11"/>
      <c r="AZ13" s="11">
        <v>10898.9</v>
      </c>
      <c r="BA13" s="11">
        <v>609.9</v>
      </c>
      <c r="BB13" s="11">
        <v>55.6</v>
      </c>
      <c r="BC13" s="11"/>
      <c r="BD13" s="11">
        <v>27.8</v>
      </c>
      <c r="BE13" s="11">
        <v>27.8</v>
      </c>
      <c r="BF13" s="11"/>
      <c r="BG13" s="11"/>
      <c r="BH13" s="11">
        <v>959.7</v>
      </c>
      <c r="BI13" s="11"/>
      <c r="BJ13" s="11">
        <v>875</v>
      </c>
      <c r="BK13" s="11">
        <v>84.7</v>
      </c>
      <c r="BL13" s="11"/>
      <c r="BM13" s="11"/>
      <c r="BN13" s="11"/>
      <c r="BO13" s="11"/>
      <c r="BP13" s="11">
        <f>BQ13+BR13+BS13</f>
        <v>100661.29999999999</v>
      </c>
      <c r="BQ13" s="11">
        <f>BM13+BI13+BG13+BC13+AY13+AV13+AR13+AL13+AG13+AB13+V13+S13+O13+L13+H13+D13</f>
        <v>0</v>
      </c>
      <c r="BR13" s="11">
        <f>BN13+BJ13+BD13+AZ13+AW13+AS13+AM13+AH13+T13+P13+M13+I13+E13</f>
        <v>84574.9</v>
      </c>
      <c r="BS13" s="11">
        <f>BO13+BK13+BE13+BA13+AT13+AP13+AJ13+AC13+W13+Q13+F13</f>
        <v>16086.399999999998</v>
      </c>
      <c r="BT13" s="11">
        <f>SUM(BU13:BW13)</f>
        <v>41488.699999999997</v>
      </c>
      <c r="BU13" s="11"/>
      <c r="BV13" s="12">
        <v>41488.699999999997</v>
      </c>
      <c r="BW13" s="11"/>
      <c r="BX13" s="11">
        <f>SUM(BY13:CA13)</f>
        <v>223851.90000000002</v>
      </c>
      <c r="BY13" s="11"/>
      <c r="BZ13" s="12">
        <v>216772.80000000002</v>
      </c>
      <c r="CA13" s="12">
        <v>7079.1</v>
      </c>
      <c r="CB13" s="11">
        <f>SUM(CC13:CE13)</f>
        <v>323504.7</v>
      </c>
      <c r="CC13" s="11"/>
      <c r="CD13" s="12">
        <v>323504.7</v>
      </c>
      <c r="CE13" s="12">
        <v>0</v>
      </c>
      <c r="CF13" s="11">
        <f>SUM(CG13:CI13)</f>
        <v>15121.199999999999</v>
      </c>
      <c r="CG13" s="11"/>
      <c r="CH13" s="12">
        <v>15121.199999999999</v>
      </c>
      <c r="CI13" s="11"/>
      <c r="CJ13" s="11"/>
      <c r="CK13" s="11"/>
      <c r="CL13" s="11"/>
      <c r="CM13" s="11"/>
      <c r="CN13" s="11"/>
      <c r="CO13" s="11"/>
      <c r="CP13" s="11"/>
      <c r="CQ13" s="11"/>
      <c r="CR13" s="11">
        <f>CS13+CT13+CU13</f>
        <v>704627.8</v>
      </c>
      <c r="CS13" s="11">
        <f>BQ13+BU13+BY13+CC13+CG13+CK13+CO13</f>
        <v>0</v>
      </c>
      <c r="CT13" s="11">
        <f>BR13+BV13+BZ13+CD13+CH13+CL13+CP13</f>
        <v>681462.3</v>
      </c>
      <c r="CU13" s="11">
        <f>BS13+BW13+CA13+CE13+CI13+CM13+CQ13</f>
        <v>23165.5</v>
      </c>
    </row>
    <row r="14" spans="1:99" x14ac:dyDescent="0.2">
      <c r="A14" s="10" t="s">
        <v>14</v>
      </c>
      <c r="B14" s="11"/>
      <c r="C14" s="11">
        <v>221581.4</v>
      </c>
      <c r="D14" s="11"/>
      <c r="E14" s="11">
        <v>177137.1</v>
      </c>
      <c r="F14" s="11">
        <v>44444.3</v>
      </c>
      <c r="G14" s="11">
        <v>1990.2</v>
      </c>
      <c r="H14" s="11"/>
      <c r="I14" s="11">
        <v>1990.2</v>
      </c>
      <c r="J14" s="11"/>
      <c r="K14" s="11">
        <v>18417.8</v>
      </c>
      <c r="L14" s="11"/>
      <c r="M14" s="11">
        <v>18417.8</v>
      </c>
      <c r="N14" s="11">
        <v>677</v>
      </c>
      <c r="O14" s="11"/>
      <c r="P14" s="11">
        <v>338.5</v>
      </c>
      <c r="Q14" s="11">
        <v>338.5</v>
      </c>
      <c r="R14" s="11">
        <v>204.8</v>
      </c>
      <c r="S14" s="11"/>
      <c r="T14" s="11">
        <v>204.8</v>
      </c>
      <c r="U14" s="11">
        <v>1770.5</v>
      </c>
      <c r="V14" s="11"/>
      <c r="W14" s="11">
        <v>1770.5</v>
      </c>
      <c r="X14" s="11"/>
      <c r="Y14" s="11"/>
      <c r="Z14" s="11"/>
      <c r="AA14" s="11">
        <v>19480.8</v>
      </c>
      <c r="AB14" s="11"/>
      <c r="AC14" s="11">
        <v>19480.8</v>
      </c>
      <c r="AD14" s="11"/>
      <c r="AE14" s="11"/>
      <c r="AF14" s="11">
        <v>2460</v>
      </c>
      <c r="AG14" s="11"/>
      <c r="AH14" s="11">
        <v>2460</v>
      </c>
      <c r="AI14" s="11"/>
      <c r="AJ14" s="11"/>
      <c r="AK14" s="11">
        <v>150</v>
      </c>
      <c r="AL14" s="11"/>
      <c r="AM14" s="11">
        <v>150</v>
      </c>
      <c r="AN14" s="11"/>
      <c r="AO14" s="11"/>
      <c r="AP14" s="11"/>
      <c r="AQ14" s="11">
        <v>6132.4</v>
      </c>
      <c r="AR14" s="11"/>
      <c r="AS14" s="11">
        <v>2688.5</v>
      </c>
      <c r="AT14" s="11">
        <v>3443.9</v>
      </c>
      <c r="AU14" s="11">
        <v>781.7</v>
      </c>
      <c r="AV14" s="11"/>
      <c r="AW14" s="11">
        <v>781.7</v>
      </c>
      <c r="AX14" s="11">
        <v>27347.7</v>
      </c>
      <c r="AY14" s="11"/>
      <c r="AZ14" s="11">
        <v>18898.8</v>
      </c>
      <c r="BA14" s="11">
        <v>8448.9</v>
      </c>
      <c r="BB14" s="11">
        <v>1100</v>
      </c>
      <c r="BC14" s="11"/>
      <c r="BD14" s="11">
        <v>550</v>
      </c>
      <c r="BE14" s="11">
        <v>550</v>
      </c>
      <c r="BF14" s="11"/>
      <c r="BG14" s="11"/>
      <c r="BH14" s="11">
        <v>4830.5</v>
      </c>
      <c r="BI14" s="11"/>
      <c r="BJ14" s="11">
        <v>4830.5</v>
      </c>
      <c r="BK14" s="11"/>
      <c r="BL14" s="11"/>
      <c r="BM14" s="11"/>
      <c r="BN14" s="11"/>
      <c r="BO14" s="11"/>
      <c r="BP14" s="11">
        <f t="shared" ref="BP14:BP47" si="0">BQ14+BR14+BS14</f>
        <v>306924.79999999999</v>
      </c>
      <c r="BQ14" s="11">
        <f t="shared" ref="BQ14:BQ47" si="1">BM14+BI14+BG14+BC14+AY14+AV14+AR14+AL14+AG14+AB14+V14+S14+O14+L14+H14+D14</f>
        <v>0</v>
      </c>
      <c r="BR14" s="11">
        <f t="shared" ref="BR14:BR42" si="2">BN14+BJ14+BD14+AZ14+AW14+AS14+AM14+AH14+T14+P14+M14+I14+E14</f>
        <v>228447.9</v>
      </c>
      <c r="BS14" s="11">
        <f t="shared" ref="BS14:BS42" si="3">BO14+BK14+BE14+BA14+AT14+AP14+AJ14+AC14+W14+Q14+F14</f>
        <v>78476.899999999994</v>
      </c>
      <c r="BT14" s="11">
        <f t="shared" ref="BT14:BT47" si="4">SUM(BU14:BW14)</f>
        <v>50387.4</v>
      </c>
      <c r="BU14" s="11"/>
      <c r="BV14" s="12">
        <v>50387.4</v>
      </c>
      <c r="BW14" s="11"/>
      <c r="BX14" s="11">
        <f t="shared" ref="BX14:BX47" si="5">SUM(BY14:CA14)</f>
        <v>444653.3</v>
      </c>
      <c r="BY14" s="11"/>
      <c r="BZ14" s="12">
        <v>303012.09999999998</v>
      </c>
      <c r="CA14" s="12">
        <v>141641.20000000001</v>
      </c>
      <c r="CB14" s="11">
        <f t="shared" ref="CB14:CB47" si="6">SUM(CC14:CE14)</f>
        <v>542081.89999999967</v>
      </c>
      <c r="CC14" s="11"/>
      <c r="CD14" s="12">
        <v>541414.7999999997</v>
      </c>
      <c r="CE14" s="12">
        <v>667.1</v>
      </c>
      <c r="CF14" s="11">
        <f t="shared" ref="CF14:CF47" si="7">SUM(CG14:CI14)</f>
        <v>15307.9</v>
      </c>
      <c r="CG14" s="11"/>
      <c r="CH14" s="12">
        <v>15307.9</v>
      </c>
      <c r="CI14" s="11"/>
      <c r="CJ14" s="11"/>
      <c r="CK14" s="11"/>
      <c r="CL14" s="11"/>
      <c r="CM14" s="11"/>
      <c r="CN14" s="11"/>
      <c r="CO14" s="11"/>
      <c r="CP14" s="11"/>
      <c r="CQ14" s="11"/>
      <c r="CR14" s="11">
        <f t="shared" ref="CR14:CR47" si="8">CS14+CT14+CU14</f>
        <v>1359355.2999999996</v>
      </c>
      <c r="CS14" s="11">
        <f t="shared" ref="CS14:CS47" si="9">BQ14+BU14+BY14+CC14+CG14+CK14+CO14</f>
        <v>0</v>
      </c>
      <c r="CT14" s="11">
        <f t="shared" ref="CT14:CT47" si="10">BR14+BV14+BZ14+CD14+CH14+CL14+CP14</f>
        <v>1138570.0999999996</v>
      </c>
      <c r="CU14" s="11">
        <f t="shared" ref="CU14:CU47" si="11">BS14+BW14+CA14+CE14+CI14+CM14+CQ14</f>
        <v>220785.2</v>
      </c>
    </row>
    <row r="15" spans="1:99" x14ac:dyDescent="0.2">
      <c r="A15" s="10" t="s">
        <v>15</v>
      </c>
      <c r="B15" s="11"/>
      <c r="C15" s="11">
        <v>71157.5</v>
      </c>
      <c r="D15" s="11"/>
      <c r="E15" s="11">
        <v>53410.8</v>
      </c>
      <c r="F15" s="11">
        <v>17746.7</v>
      </c>
      <c r="G15" s="11">
        <v>29321.1</v>
      </c>
      <c r="H15" s="11"/>
      <c r="I15" s="11">
        <v>29321.1</v>
      </c>
      <c r="J15" s="11"/>
      <c r="K15" s="11">
        <v>9899.2999999999993</v>
      </c>
      <c r="L15" s="11"/>
      <c r="M15" s="11">
        <v>9899.2999999999993</v>
      </c>
      <c r="N15" s="11">
        <v>122.6</v>
      </c>
      <c r="O15" s="11"/>
      <c r="P15" s="11">
        <v>61.3</v>
      </c>
      <c r="Q15" s="11">
        <v>61.3</v>
      </c>
      <c r="R15" s="11">
        <v>367.5</v>
      </c>
      <c r="S15" s="11"/>
      <c r="T15" s="11">
        <v>367.5</v>
      </c>
      <c r="U15" s="11">
        <v>1351.1</v>
      </c>
      <c r="V15" s="11"/>
      <c r="W15" s="11">
        <v>1351.1</v>
      </c>
      <c r="X15" s="11"/>
      <c r="Y15" s="11"/>
      <c r="Z15" s="11"/>
      <c r="AA15" s="11">
        <v>8482.9</v>
      </c>
      <c r="AB15" s="11"/>
      <c r="AC15" s="11">
        <v>8482.9</v>
      </c>
      <c r="AD15" s="11"/>
      <c r="AE15" s="11"/>
      <c r="AF15" s="11">
        <v>1512</v>
      </c>
      <c r="AG15" s="11"/>
      <c r="AH15" s="11">
        <v>1512</v>
      </c>
      <c r="AI15" s="11">
        <v>8</v>
      </c>
      <c r="AJ15" s="11">
        <v>8</v>
      </c>
      <c r="AK15" s="11">
        <v>5</v>
      </c>
      <c r="AL15" s="11"/>
      <c r="AM15" s="11">
        <v>5</v>
      </c>
      <c r="AN15" s="11"/>
      <c r="AO15" s="11">
        <v>10</v>
      </c>
      <c r="AP15" s="11">
        <v>10</v>
      </c>
      <c r="AQ15" s="11">
        <v>6937.3</v>
      </c>
      <c r="AR15" s="11"/>
      <c r="AS15" s="11">
        <v>2466.1999999999998</v>
      </c>
      <c r="AT15" s="11">
        <v>4471.1000000000004</v>
      </c>
      <c r="AU15" s="11">
        <v>840.7</v>
      </c>
      <c r="AV15" s="11"/>
      <c r="AW15" s="11">
        <v>840.7</v>
      </c>
      <c r="AX15" s="11">
        <v>4140.5</v>
      </c>
      <c r="AY15" s="11"/>
      <c r="AZ15" s="11">
        <v>3817.2</v>
      </c>
      <c r="BA15" s="11">
        <v>323.3</v>
      </c>
      <c r="BB15" s="11">
        <v>2800</v>
      </c>
      <c r="BC15" s="11"/>
      <c r="BD15" s="11">
        <v>1250</v>
      </c>
      <c r="BE15" s="11">
        <v>1550</v>
      </c>
      <c r="BF15" s="11"/>
      <c r="BG15" s="11"/>
      <c r="BH15" s="11">
        <v>2351.6999999999998</v>
      </c>
      <c r="BI15" s="11"/>
      <c r="BJ15" s="11">
        <v>2289.6999999999998</v>
      </c>
      <c r="BK15" s="11">
        <v>62</v>
      </c>
      <c r="BL15" s="11"/>
      <c r="BM15" s="11"/>
      <c r="BN15" s="11"/>
      <c r="BO15" s="11"/>
      <c r="BP15" s="11">
        <f t="shared" si="0"/>
        <v>139307.20000000001</v>
      </c>
      <c r="BQ15" s="11">
        <f t="shared" si="1"/>
        <v>0</v>
      </c>
      <c r="BR15" s="11">
        <f t="shared" si="2"/>
        <v>105240.8</v>
      </c>
      <c r="BS15" s="11">
        <f t="shared" si="3"/>
        <v>34066.400000000001</v>
      </c>
      <c r="BT15" s="11">
        <f t="shared" si="4"/>
        <v>104999.5</v>
      </c>
      <c r="BU15" s="11"/>
      <c r="BV15" s="12">
        <v>104999.5</v>
      </c>
      <c r="BW15" s="11"/>
      <c r="BX15" s="11">
        <f t="shared" si="5"/>
        <v>217893.6</v>
      </c>
      <c r="BY15" s="11"/>
      <c r="BZ15" s="12">
        <v>188100</v>
      </c>
      <c r="CA15" s="12">
        <v>29793.599999999999</v>
      </c>
      <c r="CB15" s="11">
        <f t="shared" si="6"/>
        <v>435652.39999999997</v>
      </c>
      <c r="CC15" s="11"/>
      <c r="CD15" s="12">
        <v>435368.39999999997</v>
      </c>
      <c r="CE15" s="12">
        <v>284</v>
      </c>
      <c r="CF15" s="11">
        <f t="shared" si="7"/>
        <v>7505.2</v>
      </c>
      <c r="CG15" s="11"/>
      <c r="CH15" s="12">
        <v>7505.2</v>
      </c>
      <c r="CI15" s="11"/>
      <c r="CJ15" s="11"/>
      <c r="CK15" s="11"/>
      <c r="CL15" s="11"/>
      <c r="CM15" s="11"/>
      <c r="CN15" s="11"/>
      <c r="CO15" s="11"/>
      <c r="CP15" s="11"/>
      <c r="CQ15" s="11"/>
      <c r="CR15" s="11">
        <f t="shared" si="8"/>
        <v>905357.89999999991</v>
      </c>
      <c r="CS15" s="11">
        <f t="shared" si="9"/>
        <v>0</v>
      </c>
      <c r="CT15" s="11">
        <f t="shared" si="10"/>
        <v>841213.89999999991</v>
      </c>
      <c r="CU15" s="11">
        <f t="shared" si="11"/>
        <v>64144</v>
      </c>
    </row>
    <row r="16" spans="1:99" x14ac:dyDescent="0.2">
      <c r="A16" s="10" t="s">
        <v>16</v>
      </c>
      <c r="B16" s="11"/>
      <c r="C16" s="11">
        <v>49334.6</v>
      </c>
      <c r="D16" s="11"/>
      <c r="E16" s="11">
        <v>37007.199999999997</v>
      </c>
      <c r="F16" s="11">
        <v>12327.4</v>
      </c>
      <c r="G16" s="11">
        <v>14208.9</v>
      </c>
      <c r="H16" s="11"/>
      <c r="I16" s="11">
        <v>14208.9</v>
      </c>
      <c r="J16" s="11"/>
      <c r="K16" s="11">
        <v>6171.2</v>
      </c>
      <c r="L16" s="11"/>
      <c r="M16" s="11">
        <v>6171.2</v>
      </c>
      <c r="N16" s="11">
        <v>246</v>
      </c>
      <c r="O16" s="11"/>
      <c r="P16" s="11">
        <v>123</v>
      </c>
      <c r="Q16" s="11">
        <v>123</v>
      </c>
      <c r="R16" s="11"/>
      <c r="S16" s="11"/>
      <c r="T16" s="11"/>
      <c r="U16" s="11">
        <v>350.8</v>
      </c>
      <c r="V16" s="11"/>
      <c r="W16" s="11">
        <v>350.8</v>
      </c>
      <c r="X16" s="11"/>
      <c r="Y16" s="11"/>
      <c r="Z16" s="11"/>
      <c r="AA16" s="11">
        <v>1963.3</v>
      </c>
      <c r="AB16" s="11"/>
      <c r="AC16" s="11">
        <v>1963.3</v>
      </c>
      <c r="AD16" s="11"/>
      <c r="AE16" s="11"/>
      <c r="AF16" s="11">
        <v>545</v>
      </c>
      <c r="AG16" s="11"/>
      <c r="AH16" s="11">
        <v>545</v>
      </c>
      <c r="AI16" s="11">
        <v>19.899999999999999</v>
      </c>
      <c r="AJ16" s="11">
        <v>19.899999999999999</v>
      </c>
      <c r="AK16" s="11"/>
      <c r="AL16" s="11"/>
      <c r="AM16" s="11"/>
      <c r="AN16" s="11"/>
      <c r="AO16" s="11">
        <v>62.5</v>
      </c>
      <c r="AP16" s="11">
        <v>62.5</v>
      </c>
      <c r="AQ16" s="11">
        <v>3320.4</v>
      </c>
      <c r="AR16" s="11"/>
      <c r="AS16" s="11">
        <v>1125.2</v>
      </c>
      <c r="AT16" s="11">
        <v>2195.1999999999998</v>
      </c>
      <c r="AU16" s="11">
        <v>645.29999999999995</v>
      </c>
      <c r="AV16" s="11"/>
      <c r="AW16" s="11">
        <v>645.29999999999995</v>
      </c>
      <c r="AX16" s="11">
        <v>8354</v>
      </c>
      <c r="AY16" s="11"/>
      <c r="AZ16" s="11">
        <v>7941</v>
      </c>
      <c r="BA16" s="11">
        <v>413</v>
      </c>
      <c r="BB16" s="11">
        <v>109</v>
      </c>
      <c r="BC16" s="11"/>
      <c r="BD16" s="11">
        <v>54.5</v>
      </c>
      <c r="BE16" s="11">
        <v>54.5</v>
      </c>
      <c r="BF16" s="11"/>
      <c r="BG16" s="11"/>
      <c r="BH16" s="11">
        <v>1129.9000000000001</v>
      </c>
      <c r="BI16" s="11"/>
      <c r="BJ16" s="11">
        <v>1076.4000000000001</v>
      </c>
      <c r="BK16" s="11">
        <v>53.5</v>
      </c>
      <c r="BL16" s="11"/>
      <c r="BM16" s="11"/>
      <c r="BN16" s="11"/>
      <c r="BO16" s="11"/>
      <c r="BP16" s="11">
        <f t="shared" si="0"/>
        <v>86460.799999999988</v>
      </c>
      <c r="BQ16" s="11">
        <f t="shared" si="1"/>
        <v>0</v>
      </c>
      <c r="BR16" s="11">
        <f t="shared" si="2"/>
        <v>68897.7</v>
      </c>
      <c r="BS16" s="11">
        <f t="shared" si="3"/>
        <v>17563.099999999999</v>
      </c>
      <c r="BT16" s="11">
        <f t="shared" si="4"/>
        <v>111374.9</v>
      </c>
      <c r="BU16" s="11"/>
      <c r="BV16" s="12">
        <v>111374.9</v>
      </c>
      <c r="BW16" s="11"/>
      <c r="BX16" s="11">
        <f t="shared" si="5"/>
        <v>192581.9</v>
      </c>
      <c r="BY16" s="11"/>
      <c r="BZ16" s="12">
        <v>186508</v>
      </c>
      <c r="CA16" s="12">
        <v>6073.9</v>
      </c>
      <c r="CB16" s="11">
        <f t="shared" si="6"/>
        <v>398795.69999999995</v>
      </c>
      <c r="CC16" s="11"/>
      <c r="CD16" s="12">
        <v>398795.69999999995</v>
      </c>
      <c r="CE16" s="12">
        <v>0</v>
      </c>
      <c r="CF16" s="11">
        <f t="shared" si="7"/>
        <v>13095.5</v>
      </c>
      <c r="CG16" s="11"/>
      <c r="CH16" s="12">
        <v>13095.5</v>
      </c>
      <c r="CI16" s="11"/>
      <c r="CJ16" s="11"/>
      <c r="CK16" s="11"/>
      <c r="CL16" s="11"/>
      <c r="CM16" s="11"/>
      <c r="CN16" s="11"/>
      <c r="CO16" s="11"/>
      <c r="CP16" s="11"/>
      <c r="CQ16" s="11"/>
      <c r="CR16" s="11">
        <f t="shared" si="8"/>
        <v>802308.79999999993</v>
      </c>
      <c r="CS16" s="11">
        <f t="shared" si="9"/>
        <v>0</v>
      </c>
      <c r="CT16" s="11">
        <f t="shared" si="10"/>
        <v>778671.79999999993</v>
      </c>
      <c r="CU16" s="11">
        <f t="shared" si="11"/>
        <v>23637</v>
      </c>
    </row>
    <row r="17" spans="1:99" x14ac:dyDescent="0.2">
      <c r="A17" s="10" t="s">
        <v>17</v>
      </c>
      <c r="B17" s="11"/>
      <c r="C17" s="11">
        <v>32891.699999999997</v>
      </c>
      <c r="D17" s="11"/>
      <c r="E17" s="11">
        <v>24677.599999999999</v>
      </c>
      <c r="F17" s="11">
        <v>8214.1</v>
      </c>
      <c r="G17" s="11">
        <v>19935.7</v>
      </c>
      <c r="H17" s="11"/>
      <c r="I17" s="11">
        <v>19935.7</v>
      </c>
      <c r="J17" s="11"/>
      <c r="K17" s="11">
        <v>6785.1</v>
      </c>
      <c r="L17" s="11"/>
      <c r="M17" s="11">
        <v>6785.1</v>
      </c>
      <c r="N17" s="11">
        <v>913.8</v>
      </c>
      <c r="O17" s="11"/>
      <c r="P17" s="11">
        <v>456.9</v>
      </c>
      <c r="Q17" s="11">
        <v>456.9</v>
      </c>
      <c r="R17" s="11">
        <v>62.4</v>
      </c>
      <c r="S17" s="11"/>
      <c r="T17" s="11">
        <v>62.4</v>
      </c>
      <c r="U17" s="11">
        <v>477.5</v>
      </c>
      <c r="V17" s="11"/>
      <c r="W17" s="11">
        <v>477.5</v>
      </c>
      <c r="X17" s="11"/>
      <c r="Y17" s="11"/>
      <c r="Z17" s="11"/>
      <c r="AA17" s="11">
        <v>2059.5</v>
      </c>
      <c r="AB17" s="11"/>
      <c r="AC17" s="11">
        <v>2059.5</v>
      </c>
      <c r="AD17" s="11"/>
      <c r="AE17" s="11"/>
      <c r="AF17" s="11">
        <v>1750</v>
      </c>
      <c r="AG17" s="11"/>
      <c r="AH17" s="11">
        <v>1750</v>
      </c>
      <c r="AI17" s="11">
        <v>12</v>
      </c>
      <c r="AJ17" s="11">
        <v>12</v>
      </c>
      <c r="AK17" s="11"/>
      <c r="AL17" s="11"/>
      <c r="AM17" s="11"/>
      <c r="AN17" s="11"/>
      <c r="AO17" s="11"/>
      <c r="AP17" s="11"/>
      <c r="AQ17" s="11">
        <v>2326.6999999999998</v>
      </c>
      <c r="AR17" s="11"/>
      <c r="AS17" s="11">
        <v>879.6</v>
      </c>
      <c r="AT17" s="11">
        <v>1447.1</v>
      </c>
      <c r="AU17" s="11">
        <v>621.1</v>
      </c>
      <c r="AV17" s="11"/>
      <c r="AW17" s="11">
        <v>621.1</v>
      </c>
      <c r="AX17" s="11">
        <v>13725</v>
      </c>
      <c r="AY17" s="11"/>
      <c r="AZ17" s="11">
        <v>13229.1</v>
      </c>
      <c r="BA17" s="11">
        <v>495.9</v>
      </c>
      <c r="BB17" s="11">
        <v>50</v>
      </c>
      <c r="BC17" s="11"/>
      <c r="BD17" s="11">
        <v>25</v>
      </c>
      <c r="BE17" s="11">
        <v>25</v>
      </c>
      <c r="BF17" s="11"/>
      <c r="BG17" s="11"/>
      <c r="BH17" s="11">
        <v>1427</v>
      </c>
      <c r="BI17" s="11"/>
      <c r="BJ17" s="11">
        <v>1395</v>
      </c>
      <c r="BK17" s="11">
        <v>32</v>
      </c>
      <c r="BL17" s="11">
        <v>46.2</v>
      </c>
      <c r="BM17" s="11"/>
      <c r="BN17" s="11"/>
      <c r="BO17" s="11">
        <v>46.2</v>
      </c>
      <c r="BP17" s="11">
        <f t="shared" si="0"/>
        <v>83083.7</v>
      </c>
      <c r="BQ17" s="11">
        <f t="shared" si="1"/>
        <v>0</v>
      </c>
      <c r="BR17" s="11">
        <f t="shared" si="2"/>
        <v>69817.5</v>
      </c>
      <c r="BS17" s="11">
        <f t="shared" si="3"/>
        <v>13266.2</v>
      </c>
      <c r="BT17" s="11">
        <f t="shared" si="4"/>
        <v>76209.100000000006</v>
      </c>
      <c r="BU17" s="11"/>
      <c r="BV17" s="12">
        <v>76209.100000000006</v>
      </c>
      <c r="BW17" s="11"/>
      <c r="BX17" s="11">
        <f t="shared" si="5"/>
        <v>237563.8</v>
      </c>
      <c r="BY17" s="11"/>
      <c r="BZ17" s="12">
        <v>205181.5</v>
      </c>
      <c r="CA17" s="12">
        <v>32382.300000000003</v>
      </c>
      <c r="CB17" s="11">
        <f t="shared" si="6"/>
        <v>266803.09999999998</v>
      </c>
      <c r="CC17" s="11"/>
      <c r="CD17" s="12">
        <v>266803.09999999998</v>
      </c>
      <c r="CE17" s="12">
        <v>0</v>
      </c>
      <c r="CF17" s="11">
        <f t="shared" si="7"/>
        <v>8509.2999999999993</v>
      </c>
      <c r="CG17" s="11"/>
      <c r="CH17" s="12">
        <v>8509.2999999999993</v>
      </c>
      <c r="CI17" s="11"/>
      <c r="CJ17" s="11"/>
      <c r="CK17" s="11"/>
      <c r="CL17" s="11"/>
      <c r="CM17" s="11"/>
      <c r="CN17" s="11"/>
      <c r="CO17" s="11"/>
      <c r="CP17" s="11"/>
      <c r="CQ17" s="11"/>
      <c r="CR17" s="11">
        <f t="shared" si="8"/>
        <v>672169</v>
      </c>
      <c r="CS17" s="11">
        <f t="shared" si="9"/>
        <v>0</v>
      </c>
      <c r="CT17" s="11">
        <f t="shared" si="10"/>
        <v>626520.5</v>
      </c>
      <c r="CU17" s="11">
        <f t="shared" si="11"/>
        <v>45648.5</v>
      </c>
    </row>
    <row r="18" spans="1:99" x14ac:dyDescent="0.2">
      <c r="A18" s="10" t="s">
        <v>18</v>
      </c>
      <c r="B18" s="11"/>
      <c r="C18" s="11">
        <v>34395.800000000003</v>
      </c>
      <c r="D18" s="11"/>
      <c r="E18" s="11">
        <v>25804.1</v>
      </c>
      <c r="F18" s="11">
        <v>8591.7000000000007</v>
      </c>
      <c r="G18" s="11">
        <v>12953.7</v>
      </c>
      <c r="H18" s="11"/>
      <c r="I18" s="11">
        <v>12953.7</v>
      </c>
      <c r="J18" s="11"/>
      <c r="K18" s="11">
        <v>5132.8999999999996</v>
      </c>
      <c r="L18" s="11"/>
      <c r="M18" s="11">
        <v>5132.8999999999996</v>
      </c>
      <c r="N18" s="11">
        <v>720.8</v>
      </c>
      <c r="O18" s="11"/>
      <c r="P18" s="11">
        <v>360.4</v>
      </c>
      <c r="Q18" s="11">
        <v>360.4</v>
      </c>
      <c r="R18" s="11"/>
      <c r="S18" s="11"/>
      <c r="T18" s="11"/>
      <c r="U18" s="11">
        <v>605.79999999999995</v>
      </c>
      <c r="V18" s="11"/>
      <c r="W18" s="11">
        <v>605.79999999999995</v>
      </c>
      <c r="X18" s="11"/>
      <c r="Y18" s="11"/>
      <c r="Z18" s="11"/>
      <c r="AA18" s="11">
        <v>1810.6</v>
      </c>
      <c r="AB18" s="11"/>
      <c r="AC18" s="11">
        <v>1810.6</v>
      </c>
      <c r="AD18" s="11"/>
      <c r="AE18" s="11"/>
      <c r="AF18" s="11">
        <v>521.4</v>
      </c>
      <c r="AG18" s="11"/>
      <c r="AH18" s="11">
        <v>521.4</v>
      </c>
      <c r="AI18" s="11">
        <v>50.2</v>
      </c>
      <c r="AJ18" s="11">
        <v>50.2</v>
      </c>
      <c r="AK18" s="11"/>
      <c r="AL18" s="11"/>
      <c r="AM18" s="11"/>
      <c r="AN18" s="11"/>
      <c r="AO18" s="11"/>
      <c r="AP18" s="11"/>
      <c r="AQ18" s="11">
        <v>2905</v>
      </c>
      <c r="AR18" s="11"/>
      <c r="AS18" s="11">
        <v>666</v>
      </c>
      <c r="AT18" s="11">
        <v>2239</v>
      </c>
      <c r="AU18" s="11">
        <v>394.2</v>
      </c>
      <c r="AV18" s="11"/>
      <c r="AW18" s="11">
        <v>394.2</v>
      </c>
      <c r="AX18" s="11">
        <v>8659</v>
      </c>
      <c r="AY18" s="11"/>
      <c r="AZ18" s="11">
        <v>8030</v>
      </c>
      <c r="BA18" s="11">
        <v>629</v>
      </c>
      <c r="BB18" s="11">
        <v>30</v>
      </c>
      <c r="BC18" s="11"/>
      <c r="BD18" s="11">
        <v>15</v>
      </c>
      <c r="BE18" s="11">
        <v>15</v>
      </c>
      <c r="BF18" s="11"/>
      <c r="BG18" s="11"/>
      <c r="BH18" s="11">
        <v>1307</v>
      </c>
      <c r="BI18" s="11"/>
      <c r="BJ18" s="11">
        <v>1262</v>
      </c>
      <c r="BK18" s="11">
        <v>45</v>
      </c>
      <c r="BL18" s="11"/>
      <c r="BM18" s="11"/>
      <c r="BN18" s="11"/>
      <c r="BO18" s="11"/>
      <c r="BP18" s="11">
        <f t="shared" si="0"/>
        <v>69486.399999999994</v>
      </c>
      <c r="BQ18" s="11">
        <f t="shared" si="1"/>
        <v>0</v>
      </c>
      <c r="BR18" s="11">
        <f t="shared" si="2"/>
        <v>55139.7</v>
      </c>
      <c r="BS18" s="11">
        <f t="shared" si="3"/>
        <v>14346.7</v>
      </c>
      <c r="BT18" s="11">
        <f t="shared" si="4"/>
        <v>85796.9</v>
      </c>
      <c r="BU18" s="11"/>
      <c r="BV18" s="12">
        <v>85796.9</v>
      </c>
      <c r="BW18" s="11"/>
      <c r="BX18" s="11">
        <f t="shared" si="5"/>
        <v>130139.19999999998</v>
      </c>
      <c r="BY18" s="11"/>
      <c r="BZ18" s="12">
        <v>114548.29999999999</v>
      </c>
      <c r="CA18" s="12">
        <v>15590.900000000001</v>
      </c>
      <c r="CB18" s="11">
        <f t="shared" si="6"/>
        <v>263902.29999999993</v>
      </c>
      <c r="CC18" s="11"/>
      <c r="CD18" s="12">
        <v>263902.29999999993</v>
      </c>
      <c r="CE18" s="12">
        <v>0</v>
      </c>
      <c r="CF18" s="11">
        <f t="shared" si="7"/>
        <v>10371.9</v>
      </c>
      <c r="CG18" s="11"/>
      <c r="CH18" s="12">
        <v>10371.9</v>
      </c>
      <c r="CI18" s="11"/>
      <c r="CJ18" s="11"/>
      <c r="CK18" s="11"/>
      <c r="CL18" s="11"/>
      <c r="CM18" s="11"/>
      <c r="CN18" s="11"/>
      <c r="CO18" s="11"/>
      <c r="CP18" s="11"/>
      <c r="CQ18" s="11"/>
      <c r="CR18" s="11">
        <f t="shared" si="8"/>
        <v>559696.69999999984</v>
      </c>
      <c r="CS18" s="11">
        <f t="shared" si="9"/>
        <v>0</v>
      </c>
      <c r="CT18" s="11">
        <f t="shared" si="10"/>
        <v>529759.09999999986</v>
      </c>
      <c r="CU18" s="11">
        <f t="shared" si="11"/>
        <v>29937.600000000002</v>
      </c>
    </row>
    <row r="19" spans="1:99" x14ac:dyDescent="0.2">
      <c r="A19" s="10" t="s">
        <v>19</v>
      </c>
      <c r="B19" s="11"/>
      <c r="C19" s="11">
        <v>275128.7</v>
      </c>
      <c r="D19" s="11"/>
      <c r="E19" s="11">
        <v>215778</v>
      </c>
      <c r="F19" s="11">
        <v>59350.7</v>
      </c>
      <c r="G19" s="11">
        <v>24742.799999999999</v>
      </c>
      <c r="H19" s="11"/>
      <c r="I19" s="11">
        <v>24742.799999999999</v>
      </c>
      <c r="J19" s="11"/>
      <c r="K19" s="11">
        <v>9621.5</v>
      </c>
      <c r="L19" s="11"/>
      <c r="M19" s="11">
        <v>9621.5</v>
      </c>
      <c r="N19" s="11">
        <v>1735</v>
      </c>
      <c r="O19" s="11"/>
      <c r="P19" s="11">
        <v>867.5</v>
      </c>
      <c r="Q19" s="11">
        <v>867.5</v>
      </c>
      <c r="R19" s="11"/>
      <c r="S19" s="11"/>
      <c r="T19" s="11"/>
      <c r="U19" s="11">
        <v>3120</v>
      </c>
      <c r="V19" s="11"/>
      <c r="W19" s="11">
        <v>3120</v>
      </c>
      <c r="X19" s="11"/>
      <c r="Y19" s="11"/>
      <c r="Z19" s="11"/>
      <c r="AA19" s="11">
        <v>26450</v>
      </c>
      <c r="AB19" s="11"/>
      <c r="AC19" s="11">
        <v>26450</v>
      </c>
      <c r="AD19" s="11"/>
      <c r="AE19" s="11"/>
      <c r="AF19" s="11">
        <v>108.7</v>
      </c>
      <c r="AG19" s="11"/>
      <c r="AH19" s="11">
        <v>108.7</v>
      </c>
      <c r="AI19" s="11">
        <v>111</v>
      </c>
      <c r="AJ19" s="11">
        <v>111</v>
      </c>
      <c r="AK19" s="11"/>
      <c r="AL19" s="11"/>
      <c r="AM19" s="11"/>
      <c r="AN19" s="11"/>
      <c r="AO19" s="11"/>
      <c r="AP19" s="11"/>
      <c r="AQ19" s="11">
        <v>61191.8</v>
      </c>
      <c r="AR19" s="11"/>
      <c r="AS19" s="11">
        <v>30357.8</v>
      </c>
      <c r="AT19" s="11">
        <v>30834</v>
      </c>
      <c r="AU19" s="11">
        <v>2009.1</v>
      </c>
      <c r="AV19" s="11"/>
      <c r="AW19" s="11">
        <v>2009.1</v>
      </c>
      <c r="AX19" s="11">
        <v>28197.8</v>
      </c>
      <c r="AY19" s="11"/>
      <c r="AZ19" s="11">
        <v>27388</v>
      </c>
      <c r="BA19" s="11">
        <v>809.8</v>
      </c>
      <c r="BB19" s="11">
        <v>3377.7</v>
      </c>
      <c r="BC19" s="11"/>
      <c r="BD19" s="11">
        <v>1225</v>
      </c>
      <c r="BE19" s="11">
        <v>2152.6999999999998</v>
      </c>
      <c r="BF19" s="11"/>
      <c r="BG19" s="11"/>
      <c r="BH19" s="11">
        <v>1125.4000000000001</v>
      </c>
      <c r="BI19" s="11"/>
      <c r="BJ19" s="11">
        <v>1125.4000000000001</v>
      </c>
      <c r="BK19" s="11"/>
      <c r="BL19" s="11"/>
      <c r="BM19" s="11"/>
      <c r="BN19" s="11"/>
      <c r="BO19" s="11"/>
      <c r="BP19" s="11">
        <f t="shared" si="0"/>
        <v>436919.5</v>
      </c>
      <c r="BQ19" s="11">
        <f t="shared" si="1"/>
        <v>0</v>
      </c>
      <c r="BR19" s="11">
        <f t="shared" si="2"/>
        <v>313223.8</v>
      </c>
      <c r="BS19" s="11">
        <f t="shared" si="3"/>
        <v>123695.7</v>
      </c>
      <c r="BT19" s="11">
        <f t="shared" si="4"/>
        <v>112497.2</v>
      </c>
      <c r="BU19" s="11"/>
      <c r="BV19" s="12">
        <v>112497.2</v>
      </c>
      <c r="BW19" s="11"/>
      <c r="BX19" s="11">
        <f t="shared" si="5"/>
        <v>252108.80000000002</v>
      </c>
      <c r="BY19" s="11"/>
      <c r="BZ19" s="12">
        <v>238184.80000000002</v>
      </c>
      <c r="CA19" s="12">
        <v>13924</v>
      </c>
      <c r="CB19" s="11">
        <f t="shared" si="6"/>
        <v>782329.40000000014</v>
      </c>
      <c r="CC19" s="11"/>
      <c r="CD19" s="12">
        <v>782045.30000000016</v>
      </c>
      <c r="CE19" s="12">
        <v>284.10000000000002</v>
      </c>
      <c r="CF19" s="11">
        <f t="shared" si="7"/>
        <v>7500.6</v>
      </c>
      <c r="CG19" s="11"/>
      <c r="CH19" s="12">
        <v>7500.6</v>
      </c>
      <c r="CI19" s="11"/>
      <c r="CJ19" s="11"/>
      <c r="CK19" s="11"/>
      <c r="CL19" s="11"/>
      <c r="CM19" s="11"/>
      <c r="CN19" s="11"/>
      <c r="CO19" s="11"/>
      <c r="CP19" s="11"/>
      <c r="CQ19" s="11"/>
      <c r="CR19" s="11">
        <f t="shared" si="8"/>
        <v>1591355.5000000002</v>
      </c>
      <c r="CS19" s="11">
        <f t="shared" si="9"/>
        <v>0</v>
      </c>
      <c r="CT19" s="11">
        <f t="shared" si="10"/>
        <v>1453451.7000000002</v>
      </c>
      <c r="CU19" s="11">
        <f t="shared" si="11"/>
        <v>137903.80000000002</v>
      </c>
    </row>
    <row r="20" spans="1:99" x14ac:dyDescent="0.2">
      <c r="A20" s="10" t="s">
        <v>20</v>
      </c>
      <c r="B20" s="11"/>
      <c r="C20" s="11">
        <v>170201.3</v>
      </c>
      <c r="D20" s="11"/>
      <c r="E20" s="11">
        <v>127682.2</v>
      </c>
      <c r="F20" s="11">
        <v>42519.1</v>
      </c>
      <c r="G20" s="11">
        <v>13665.1</v>
      </c>
      <c r="H20" s="11"/>
      <c r="I20" s="11">
        <v>13665.1</v>
      </c>
      <c r="J20" s="11"/>
      <c r="K20" s="11">
        <v>34044.5</v>
      </c>
      <c r="L20" s="11"/>
      <c r="M20" s="11">
        <v>34044.5</v>
      </c>
      <c r="N20" s="11">
        <v>860</v>
      </c>
      <c r="O20" s="11"/>
      <c r="P20" s="11">
        <v>430</v>
      </c>
      <c r="Q20" s="11">
        <v>430</v>
      </c>
      <c r="R20" s="11">
        <v>20</v>
      </c>
      <c r="S20" s="11"/>
      <c r="T20" s="11">
        <v>20</v>
      </c>
      <c r="U20" s="11">
        <v>3711.7</v>
      </c>
      <c r="V20" s="11"/>
      <c r="W20" s="11">
        <v>3711.7</v>
      </c>
      <c r="X20" s="11"/>
      <c r="Y20" s="11"/>
      <c r="Z20" s="11"/>
      <c r="AA20" s="11">
        <v>15585.9</v>
      </c>
      <c r="AB20" s="11"/>
      <c r="AC20" s="11">
        <v>15585.9</v>
      </c>
      <c r="AD20" s="11"/>
      <c r="AE20" s="11"/>
      <c r="AF20" s="11">
        <v>3062.2</v>
      </c>
      <c r="AG20" s="11"/>
      <c r="AH20" s="11">
        <v>3062.2</v>
      </c>
      <c r="AI20" s="11"/>
      <c r="AJ20" s="11"/>
      <c r="AK20" s="11">
        <v>6</v>
      </c>
      <c r="AL20" s="11"/>
      <c r="AM20" s="11">
        <v>6</v>
      </c>
      <c r="AN20" s="11"/>
      <c r="AO20" s="11">
        <v>12</v>
      </c>
      <c r="AP20" s="11">
        <v>12</v>
      </c>
      <c r="AQ20" s="11">
        <v>9249.9</v>
      </c>
      <c r="AR20" s="11"/>
      <c r="AS20" s="11">
        <v>5102.1000000000004</v>
      </c>
      <c r="AT20" s="11">
        <v>4147.8</v>
      </c>
      <c r="AU20" s="11">
        <v>1719.7</v>
      </c>
      <c r="AV20" s="11"/>
      <c r="AW20" s="11">
        <v>1719.7</v>
      </c>
      <c r="AX20" s="11">
        <v>182.9</v>
      </c>
      <c r="AY20" s="11"/>
      <c r="AZ20" s="11">
        <v>62.6</v>
      </c>
      <c r="BA20" s="11">
        <v>120.3</v>
      </c>
      <c r="BB20" s="11">
        <v>2220</v>
      </c>
      <c r="BC20" s="11"/>
      <c r="BD20" s="11">
        <v>1110</v>
      </c>
      <c r="BE20" s="11">
        <v>1110</v>
      </c>
      <c r="BF20" s="11"/>
      <c r="BG20" s="11"/>
      <c r="BH20" s="11">
        <v>3741</v>
      </c>
      <c r="BI20" s="11"/>
      <c r="BJ20" s="11">
        <v>3741</v>
      </c>
      <c r="BK20" s="11"/>
      <c r="BL20" s="11">
        <v>20</v>
      </c>
      <c r="BM20" s="11"/>
      <c r="BN20" s="11"/>
      <c r="BO20" s="11">
        <v>20</v>
      </c>
      <c r="BP20" s="11">
        <f t="shared" si="0"/>
        <v>258302.2</v>
      </c>
      <c r="BQ20" s="11">
        <f t="shared" si="1"/>
        <v>0</v>
      </c>
      <c r="BR20" s="11">
        <f t="shared" si="2"/>
        <v>190645.4</v>
      </c>
      <c r="BS20" s="11">
        <f t="shared" si="3"/>
        <v>67656.800000000003</v>
      </c>
      <c r="BT20" s="11">
        <f t="shared" si="4"/>
        <v>121607.4</v>
      </c>
      <c r="BU20" s="11"/>
      <c r="BV20" s="12">
        <v>121607.4</v>
      </c>
      <c r="BW20" s="11"/>
      <c r="BX20" s="11">
        <f t="shared" si="5"/>
        <v>354316.4</v>
      </c>
      <c r="BY20" s="11"/>
      <c r="BZ20" s="12">
        <v>303477.8</v>
      </c>
      <c r="CA20" s="12">
        <v>50838.600000000006</v>
      </c>
      <c r="CB20" s="11">
        <f t="shared" si="6"/>
        <v>676306.2</v>
      </c>
      <c r="CC20" s="11"/>
      <c r="CD20" s="12">
        <v>675604.79999999993</v>
      </c>
      <c r="CE20" s="12">
        <v>701.4</v>
      </c>
      <c r="CF20" s="11">
        <f t="shared" si="7"/>
        <v>15058</v>
      </c>
      <c r="CG20" s="11"/>
      <c r="CH20" s="12">
        <v>15058</v>
      </c>
      <c r="CI20" s="11"/>
      <c r="CJ20" s="11"/>
      <c r="CK20" s="11"/>
      <c r="CL20" s="11"/>
      <c r="CM20" s="11"/>
      <c r="CN20" s="11"/>
      <c r="CO20" s="11"/>
      <c r="CP20" s="11"/>
      <c r="CQ20" s="11"/>
      <c r="CR20" s="11">
        <f t="shared" si="8"/>
        <v>1425590.2</v>
      </c>
      <c r="CS20" s="11">
        <f t="shared" si="9"/>
        <v>0</v>
      </c>
      <c r="CT20" s="11">
        <f t="shared" si="10"/>
        <v>1306393.3999999999</v>
      </c>
      <c r="CU20" s="11">
        <f t="shared" si="11"/>
        <v>119196.8</v>
      </c>
    </row>
    <row r="21" spans="1:99" x14ac:dyDescent="0.2">
      <c r="A21" s="10" t="s">
        <v>21</v>
      </c>
      <c r="B21" s="11"/>
      <c r="C21" s="11">
        <v>49972.800000000003</v>
      </c>
      <c r="D21" s="11"/>
      <c r="E21" s="11">
        <v>37496.400000000001</v>
      </c>
      <c r="F21" s="11">
        <v>12476.4</v>
      </c>
      <c r="G21" s="11">
        <v>4279.7</v>
      </c>
      <c r="H21" s="11"/>
      <c r="I21" s="11">
        <v>4279.7</v>
      </c>
      <c r="J21" s="11"/>
      <c r="K21" s="11">
        <v>6546.2</v>
      </c>
      <c r="L21" s="11"/>
      <c r="M21" s="11">
        <v>6546.2</v>
      </c>
      <c r="N21" s="11">
        <v>1700</v>
      </c>
      <c r="O21" s="11"/>
      <c r="P21" s="11">
        <v>850</v>
      </c>
      <c r="Q21" s="11">
        <v>850</v>
      </c>
      <c r="R21" s="11"/>
      <c r="S21" s="11"/>
      <c r="T21" s="11"/>
      <c r="U21" s="11">
        <v>822.2</v>
      </c>
      <c r="V21" s="11"/>
      <c r="W21" s="11">
        <v>822.2</v>
      </c>
      <c r="X21" s="11"/>
      <c r="Y21" s="11"/>
      <c r="Z21" s="11"/>
      <c r="AA21" s="11">
        <v>6178.5</v>
      </c>
      <c r="AB21" s="11"/>
      <c r="AC21" s="11">
        <v>6178.5</v>
      </c>
      <c r="AD21" s="11"/>
      <c r="AE21" s="11"/>
      <c r="AF21" s="11">
        <v>625</v>
      </c>
      <c r="AG21" s="11"/>
      <c r="AH21" s="11">
        <v>625</v>
      </c>
      <c r="AI21" s="11">
        <v>30.7</v>
      </c>
      <c r="AJ21" s="11">
        <v>30.7</v>
      </c>
      <c r="AK21" s="11"/>
      <c r="AL21" s="11"/>
      <c r="AM21" s="11"/>
      <c r="AN21" s="11"/>
      <c r="AO21" s="11"/>
      <c r="AP21" s="11"/>
      <c r="AQ21" s="11">
        <v>5166.8</v>
      </c>
      <c r="AR21" s="11"/>
      <c r="AS21" s="11">
        <v>2869.9</v>
      </c>
      <c r="AT21" s="11">
        <v>2296.9</v>
      </c>
      <c r="AU21" s="11">
        <v>528.6</v>
      </c>
      <c r="AV21" s="11"/>
      <c r="AW21" s="11">
        <v>528.6</v>
      </c>
      <c r="AX21" s="11">
        <v>8046.5</v>
      </c>
      <c r="AY21" s="11"/>
      <c r="AZ21" s="11">
        <v>7601.2</v>
      </c>
      <c r="BA21" s="11">
        <v>445.3</v>
      </c>
      <c r="BB21" s="11">
        <v>20</v>
      </c>
      <c r="BC21" s="11"/>
      <c r="BD21" s="11">
        <v>10</v>
      </c>
      <c r="BE21" s="11">
        <v>10</v>
      </c>
      <c r="BF21" s="11"/>
      <c r="BG21" s="11"/>
      <c r="BH21" s="11">
        <v>1546.2</v>
      </c>
      <c r="BI21" s="11"/>
      <c r="BJ21" s="11">
        <v>1546.2</v>
      </c>
      <c r="BK21" s="11"/>
      <c r="BL21" s="11"/>
      <c r="BM21" s="11"/>
      <c r="BN21" s="11"/>
      <c r="BO21" s="11"/>
      <c r="BP21" s="11">
        <f t="shared" si="0"/>
        <v>85463.2</v>
      </c>
      <c r="BQ21" s="11">
        <f t="shared" si="1"/>
        <v>0</v>
      </c>
      <c r="BR21" s="11">
        <f t="shared" si="2"/>
        <v>62353.2</v>
      </c>
      <c r="BS21" s="11">
        <f t="shared" si="3"/>
        <v>23110</v>
      </c>
      <c r="BT21" s="11">
        <f t="shared" si="4"/>
        <v>73491.899999999994</v>
      </c>
      <c r="BU21" s="11"/>
      <c r="BV21" s="12">
        <v>73491.899999999994</v>
      </c>
      <c r="BW21" s="11"/>
      <c r="BX21" s="11">
        <f t="shared" si="5"/>
        <v>265148.69999999995</v>
      </c>
      <c r="BY21" s="11"/>
      <c r="BZ21" s="12">
        <v>257423.19999999998</v>
      </c>
      <c r="CA21" s="12">
        <v>7725.5</v>
      </c>
      <c r="CB21" s="11">
        <f t="shared" si="6"/>
        <v>282524.7</v>
      </c>
      <c r="CC21" s="11"/>
      <c r="CD21" s="12">
        <v>282243.20000000001</v>
      </c>
      <c r="CE21" s="12">
        <v>281.5</v>
      </c>
      <c r="CF21" s="11">
        <f t="shared" si="7"/>
        <v>9051.9</v>
      </c>
      <c r="CG21" s="11"/>
      <c r="CH21" s="12">
        <v>9051.9</v>
      </c>
      <c r="CI21" s="11"/>
      <c r="CJ21" s="11"/>
      <c r="CK21" s="11"/>
      <c r="CL21" s="11"/>
      <c r="CM21" s="11"/>
      <c r="CN21" s="11"/>
      <c r="CO21" s="11"/>
      <c r="CP21" s="11"/>
      <c r="CQ21" s="11"/>
      <c r="CR21" s="11">
        <f t="shared" si="8"/>
        <v>715680.4</v>
      </c>
      <c r="CS21" s="11">
        <f t="shared" si="9"/>
        <v>0</v>
      </c>
      <c r="CT21" s="11">
        <f t="shared" si="10"/>
        <v>684563.4</v>
      </c>
      <c r="CU21" s="11">
        <f t="shared" si="11"/>
        <v>31117</v>
      </c>
    </row>
    <row r="22" spans="1:99" x14ac:dyDescent="0.2">
      <c r="A22" s="10" t="s">
        <v>22</v>
      </c>
      <c r="B22" s="11"/>
      <c r="C22" s="11">
        <v>58757.5</v>
      </c>
      <c r="D22" s="11"/>
      <c r="E22" s="11">
        <v>44129</v>
      </c>
      <c r="F22" s="11">
        <v>14628.5</v>
      </c>
      <c r="G22" s="11">
        <v>16819.900000000001</v>
      </c>
      <c r="H22" s="11"/>
      <c r="I22" s="11">
        <v>16819.900000000001</v>
      </c>
      <c r="J22" s="11"/>
      <c r="K22" s="11">
        <v>8752.7000000000007</v>
      </c>
      <c r="L22" s="11"/>
      <c r="M22" s="11">
        <v>8752.7000000000007</v>
      </c>
      <c r="N22" s="11">
        <v>410</v>
      </c>
      <c r="O22" s="11"/>
      <c r="P22" s="11">
        <v>205</v>
      </c>
      <c r="Q22" s="11">
        <v>205</v>
      </c>
      <c r="R22" s="11">
        <v>6.3</v>
      </c>
      <c r="S22" s="11"/>
      <c r="T22" s="11">
        <v>6.3</v>
      </c>
      <c r="U22" s="11">
        <v>1417.8</v>
      </c>
      <c r="V22" s="11"/>
      <c r="W22" s="11">
        <v>1417.8</v>
      </c>
      <c r="X22" s="11"/>
      <c r="Y22" s="11"/>
      <c r="Z22" s="11"/>
      <c r="AA22" s="11">
        <v>12927.2</v>
      </c>
      <c r="AB22" s="11"/>
      <c r="AC22" s="11">
        <v>12927.2</v>
      </c>
      <c r="AD22" s="11"/>
      <c r="AE22" s="11"/>
      <c r="AF22" s="11">
        <v>1520</v>
      </c>
      <c r="AG22" s="11"/>
      <c r="AH22" s="11">
        <v>1520</v>
      </c>
      <c r="AI22" s="11">
        <v>57.1</v>
      </c>
      <c r="AJ22" s="11">
        <v>57.1</v>
      </c>
      <c r="AK22" s="11">
        <v>9</v>
      </c>
      <c r="AL22" s="11"/>
      <c r="AM22" s="11">
        <v>6</v>
      </c>
      <c r="AN22" s="11">
        <v>3</v>
      </c>
      <c r="AO22" s="11"/>
      <c r="AP22" s="11"/>
      <c r="AQ22" s="11">
        <v>11446.9</v>
      </c>
      <c r="AR22" s="11"/>
      <c r="AS22" s="11">
        <v>5244.2</v>
      </c>
      <c r="AT22" s="11">
        <v>6202.7</v>
      </c>
      <c r="AU22" s="11">
        <v>362.6</v>
      </c>
      <c r="AV22" s="11"/>
      <c r="AW22" s="11">
        <v>362.6</v>
      </c>
      <c r="AX22" s="11">
        <v>374.9</v>
      </c>
      <c r="AY22" s="11"/>
      <c r="AZ22" s="11">
        <v>325.7</v>
      </c>
      <c r="BA22" s="11">
        <v>49.2</v>
      </c>
      <c r="BB22" s="11">
        <v>1635.8</v>
      </c>
      <c r="BC22" s="11"/>
      <c r="BD22" s="11">
        <v>832.9</v>
      </c>
      <c r="BE22" s="11">
        <v>802.9</v>
      </c>
      <c r="BF22" s="11"/>
      <c r="BG22" s="11"/>
      <c r="BH22" s="11">
        <v>2984.8</v>
      </c>
      <c r="BI22" s="11"/>
      <c r="BJ22" s="11">
        <v>2980.8</v>
      </c>
      <c r="BK22" s="11">
        <v>4</v>
      </c>
      <c r="BL22" s="11"/>
      <c r="BM22" s="11"/>
      <c r="BN22" s="11"/>
      <c r="BO22" s="11"/>
      <c r="BP22" s="11">
        <f t="shared" si="0"/>
        <v>117482.5</v>
      </c>
      <c r="BQ22" s="11">
        <f t="shared" si="1"/>
        <v>0</v>
      </c>
      <c r="BR22" s="11">
        <f t="shared" si="2"/>
        <v>81185.100000000006</v>
      </c>
      <c r="BS22" s="11">
        <f>BO22+BK22+BE22+BA22+AT22+AP22+AJ22+AC22+W22+Q22+F22+AN22</f>
        <v>36297.4</v>
      </c>
      <c r="BT22" s="11">
        <f t="shared" si="4"/>
        <v>153641.9</v>
      </c>
      <c r="BU22" s="11"/>
      <c r="BV22" s="12">
        <v>153641.9</v>
      </c>
      <c r="BW22" s="11"/>
      <c r="BX22" s="11">
        <f t="shared" si="5"/>
        <v>197561.7</v>
      </c>
      <c r="BY22" s="11"/>
      <c r="BZ22" s="12">
        <v>190777.90000000002</v>
      </c>
      <c r="CA22" s="12">
        <v>6783.7999999999993</v>
      </c>
      <c r="CB22" s="11">
        <f t="shared" si="6"/>
        <v>390568.1</v>
      </c>
      <c r="CC22" s="11"/>
      <c r="CD22" s="12">
        <v>390568.1</v>
      </c>
      <c r="CE22" s="12">
        <v>0</v>
      </c>
      <c r="CF22" s="11">
        <f t="shared" si="7"/>
        <v>24447.3</v>
      </c>
      <c r="CG22" s="11"/>
      <c r="CH22" s="12">
        <v>24447.3</v>
      </c>
      <c r="CI22" s="11"/>
      <c r="CJ22" s="11"/>
      <c r="CK22" s="11"/>
      <c r="CL22" s="11"/>
      <c r="CM22" s="11"/>
      <c r="CN22" s="11"/>
      <c r="CO22" s="11"/>
      <c r="CP22" s="11"/>
      <c r="CQ22" s="11"/>
      <c r="CR22" s="11">
        <f t="shared" si="8"/>
        <v>883701.5</v>
      </c>
      <c r="CS22" s="11">
        <f t="shared" si="9"/>
        <v>0</v>
      </c>
      <c r="CT22" s="11">
        <f t="shared" si="10"/>
        <v>840620.3</v>
      </c>
      <c r="CU22" s="11">
        <f t="shared" si="11"/>
        <v>43081.2</v>
      </c>
    </row>
    <row r="23" spans="1:99" x14ac:dyDescent="0.2">
      <c r="A23" s="10" t="s">
        <v>23</v>
      </c>
      <c r="B23" s="11"/>
      <c r="C23" s="11">
        <v>225772.2</v>
      </c>
      <c r="D23" s="11"/>
      <c r="E23" s="11">
        <v>195414.9</v>
      </c>
      <c r="F23" s="11">
        <v>30357.3</v>
      </c>
      <c r="G23" s="11">
        <v>24681.7</v>
      </c>
      <c r="H23" s="11"/>
      <c r="I23" s="11">
        <v>24681.7</v>
      </c>
      <c r="J23" s="11"/>
      <c r="K23" s="11">
        <v>12435.5</v>
      </c>
      <c r="L23" s="11"/>
      <c r="M23" s="11">
        <v>12435.5</v>
      </c>
      <c r="N23" s="11">
        <v>570</v>
      </c>
      <c r="O23" s="11"/>
      <c r="P23" s="11">
        <v>285</v>
      </c>
      <c r="Q23" s="11">
        <v>285</v>
      </c>
      <c r="R23" s="11">
        <v>23.6</v>
      </c>
      <c r="S23" s="11"/>
      <c r="T23" s="11">
        <v>23.6</v>
      </c>
      <c r="U23" s="11">
        <v>1957.1</v>
      </c>
      <c r="V23" s="11"/>
      <c r="W23" s="11">
        <v>1957.1</v>
      </c>
      <c r="X23" s="11"/>
      <c r="Y23" s="11"/>
      <c r="Z23" s="11"/>
      <c r="AA23" s="11">
        <v>20244.5</v>
      </c>
      <c r="AB23" s="11"/>
      <c r="AC23" s="11">
        <v>20244.5</v>
      </c>
      <c r="AD23" s="11"/>
      <c r="AE23" s="11"/>
      <c r="AF23" s="11">
        <v>2281.1999999999998</v>
      </c>
      <c r="AG23" s="11"/>
      <c r="AH23" s="11">
        <v>2281.1999999999998</v>
      </c>
      <c r="AI23" s="11">
        <v>8.1</v>
      </c>
      <c r="AJ23" s="11">
        <v>8.1</v>
      </c>
      <c r="AK23" s="11"/>
      <c r="AL23" s="11"/>
      <c r="AM23" s="11"/>
      <c r="AN23" s="11"/>
      <c r="AO23" s="11">
        <v>150</v>
      </c>
      <c r="AP23" s="11">
        <v>150</v>
      </c>
      <c r="AQ23" s="11">
        <v>21362.2</v>
      </c>
      <c r="AR23" s="11"/>
      <c r="AS23" s="11">
        <v>9365.7999999999993</v>
      </c>
      <c r="AT23" s="11">
        <v>11996.4</v>
      </c>
      <c r="AU23" s="11">
        <v>1048.3</v>
      </c>
      <c r="AV23" s="11"/>
      <c r="AW23" s="11">
        <v>1048.3</v>
      </c>
      <c r="AX23" s="11">
        <v>24360.3</v>
      </c>
      <c r="AY23" s="11"/>
      <c r="AZ23" s="11">
        <v>24045.7</v>
      </c>
      <c r="BA23" s="11">
        <v>314.60000000000002</v>
      </c>
      <c r="BB23" s="11">
        <v>1900</v>
      </c>
      <c r="BC23" s="11"/>
      <c r="BD23" s="11">
        <v>950</v>
      </c>
      <c r="BE23" s="11">
        <v>950</v>
      </c>
      <c r="BF23" s="11"/>
      <c r="BG23" s="11"/>
      <c r="BH23" s="11">
        <v>3092.9</v>
      </c>
      <c r="BI23" s="11"/>
      <c r="BJ23" s="11">
        <v>3016.9</v>
      </c>
      <c r="BK23" s="11">
        <v>76</v>
      </c>
      <c r="BL23" s="11"/>
      <c r="BM23" s="11"/>
      <c r="BN23" s="11"/>
      <c r="BO23" s="11"/>
      <c r="BP23" s="11">
        <f t="shared" si="0"/>
        <v>339887.6</v>
      </c>
      <c r="BQ23" s="11">
        <f t="shared" si="1"/>
        <v>0</v>
      </c>
      <c r="BR23" s="11">
        <f t="shared" si="2"/>
        <v>273548.59999999998</v>
      </c>
      <c r="BS23" s="11">
        <f t="shared" si="3"/>
        <v>66339</v>
      </c>
      <c r="BT23" s="11">
        <f t="shared" si="4"/>
        <v>34661.699999999997</v>
      </c>
      <c r="BU23" s="11"/>
      <c r="BV23" s="12">
        <v>34661.699999999997</v>
      </c>
      <c r="BW23" s="11"/>
      <c r="BX23" s="11">
        <f t="shared" si="5"/>
        <v>311152.59999999998</v>
      </c>
      <c r="BY23" s="11"/>
      <c r="BZ23" s="12">
        <v>273463.59999999998</v>
      </c>
      <c r="CA23" s="12">
        <v>37689</v>
      </c>
      <c r="CB23" s="11">
        <f t="shared" si="6"/>
        <v>484817</v>
      </c>
      <c r="CC23" s="11"/>
      <c r="CD23" s="12">
        <v>484612.9</v>
      </c>
      <c r="CE23" s="12">
        <v>204.1</v>
      </c>
      <c r="CF23" s="11">
        <f t="shared" si="7"/>
        <v>11644.5</v>
      </c>
      <c r="CG23" s="11"/>
      <c r="CH23" s="12">
        <v>11644.5</v>
      </c>
      <c r="CI23" s="11"/>
      <c r="CJ23" s="11"/>
      <c r="CK23" s="11"/>
      <c r="CL23" s="11"/>
      <c r="CM23" s="11"/>
      <c r="CN23" s="11"/>
      <c r="CO23" s="11"/>
      <c r="CP23" s="11"/>
      <c r="CQ23" s="11"/>
      <c r="CR23" s="11">
        <f t="shared" si="8"/>
        <v>1182163.3999999999</v>
      </c>
      <c r="CS23" s="11">
        <f t="shared" si="9"/>
        <v>0</v>
      </c>
      <c r="CT23" s="11">
        <f t="shared" si="10"/>
        <v>1077931.2999999998</v>
      </c>
      <c r="CU23" s="11">
        <f t="shared" si="11"/>
        <v>104232.1</v>
      </c>
    </row>
    <row r="24" spans="1:99" x14ac:dyDescent="0.2">
      <c r="A24" s="10" t="s">
        <v>24</v>
      </c>
      <c r="B24" s="11"/>
      <c r="C24" s="11">
        <v>33165.4</v>
      </c>
      <c r="D24" s="11"/>
      <c r="E24" s="11">
        <v>24892.5</v>
      </c>
      <c r="F24" s="11">
        <v>8272.9</v>
      </c>
      <c r="G24" s="11">
        <v>7441.3</v>
      </c>
      <c r="H24" s="11"/>
      <c r="I24" s="11">
        <v>7441.3</v>
      </c>
      <c r="J24" s="11"/>
      <c r="K24" s="11">
        <v>5581.6</v>
      </c>
      <c r="L24" s="11"/>
      <c r="M24" s="11">
        <v>5581.6</v>
      </c>
      <c r="N24" s="11">
        <v>142.6</v>
      </c>
      <c r="O24" s="11"/>
      <c r="P24" s="11">
        <v>71.3</v>
      </c>
      <c r="Q24" s="11">
        <v>71.3</v>
      </c>
      <c r="R24" s="11">
        <v>7.6</v>
      </c>
      <c r="S24" s="11"/>
      <c r="T24" s="11">
        <v>7.6</v>
      </c>
      <c r="U24" s="11">
        <v>234</v>
      </c>
      <c r="V24" s="11"/>
      <c r="W24" s="11">
        <v>234</v>
      </c>
      <c r="X24" s="11"/>
      <c r="Y24" s="11"/>
      <c r="Z24" s="11"/>
      <c r="AA24" s="11">
        <v>3458.7</v>
      </c>
      <c r="AB24" s="11"/>
      <c r="AC24" s="11">
        <v>3458.7</v>
      </c>
      <c r="AD24" s="11"/>
      <c r="AE24" s="11"/>
      <c r="AF24" s="11">
        <v>400</v>
      </c>
      <c r="AG24" s="11"/>
      <c r="AH24" s="11">
        <v>400</v>
      </c>
      <c r="AI24" s="11">
        <v>26.2</v>
      </c>
      <c r="AJ24" s="11">
        <v>26.2</v>
      </c>
      <c r="AK24" s="11"/>
      <c r="AL24" s="11"/>
      <c r="AM24" s="11"/>
      <c r="AN24" s="11"/>
      <c r="AO24" s="11"/>
      <c r="AP24" s="11"/>
      <c r="AQ24" s="11">
        <v>7093.9</v>
      </c>
      <c r="AR24" s="11"/>
      <c r="AS24" s="11">
        <v>3720.1</v>
      </c>
      <c r="AT24" s="11">
        <v>3373.8</v>
      </c>
      <c r="AU24" s="11">
        <v>467.5</v>
      </c>
      <c r="AV24" s="11"/>
      <c r="AW24" s="11">
        <v>467.5</v>
      </c>
      <c r="AX24" s="11">
        <v>6591.4</v>
      </c>
      <c r="AY24" s="11"/>
      <c r="AZ24" s="11">
        <v>6329.2</v>
      </c>
      <c r="BA24" s="11">
        <v>262.2</v>
      </c>
      <c r="BB24" s="11">
        <v>105</v>
      </c>
      <c r="BC24" s="11"/>
      <c r="BD24" s="11">
        <v>52.5</v>
      </c>
      <c r="BE24" s="11">
        <v>52.5</v>
      </c>
      <c r="BF24" s="11"/>
      <c r="BG24" s="11"/>
      <c r="BH24" s="11">
        <v>1349.7</v>
      </c>
      <c r="BI24" s="11"/>
      <c r="BJ24" s="11">
        <v>1320</v>
      </c>
      <c r="BK24" s="11">
        <v>29.7</v>
      </c>
      <c r="BL24" s="11"/>
      <c r="BM24" s="11"/>
      <c r="BN24" s="11"/>
      <c r="BO24" s="11"/>
      <c r="BP24" s="11">
        <f t="shared" si="0"/>
        <v>66064.899999999994</v>
      </c>
      <c r="BQ24" s="11">
        <f t="shared" si="1"/>
        <v>0</v>
      </c>
      <c r="BR24" s="11">
        <f t="shared" si="2"/>
        <v>50283.6</v>
      </c>
      <c r="BS24" s="11">
        <f t="shared" si="3"/>
        <v>15781.3</v>
      </c>
      <c r="BT24" s="11">
        <f t="shared" si="4"/>
        <v>49452.9</v>
      </c>
      <c r="BU24" s="11"/>
      <c r="BV24" s="12">
        <v>49452.9</v>
      </c>
      <c r="BW24" s="11"/>
      <c r="BX24" s="11">
        <f t="shared" si="5"/>
        <v>215719.5</v>
      </c>
      <c r="BY24" s="11"/>
      <c r="BZ24" s="12">
        <v>161776.19999999998</v>
      </c>
      <c r="CA24" s="12">
        <v>53943.3</v>
      </c>
      <c r="CB24" s="11">
        <f t="shared" si="6"/>
        <v>208793.7</v>
      </c>
      <c r="CC24" s="11"/>
      <c r="CD24" s="12">
        <v>208793.7</v>
      </c>
      <c r="CE24" s="12">
        <v>0</v>
      </c>
      <c r="CF24" s="11">
        <f t="shared" si="7"/>
        <v>7761.9000000000005</v>
      </c>
      <c r="CG24" s="11"/>
      <c r="CH24" s="12">
        <v>7761.9000000000005</v>
      </c>
      <c r="CI24" s="11"/>
      <c r="CJ24" s="11"/>
      <c r="CK24" s="11"/>
      <c r="CL24" s="11"/>
      <c r="CM24" s="11"/>
      <c r="CN24" s="11"/>
      <c r="CO24" s="11"/>
      <c r="CP24" s="11"/>
      <c r="CQ24" s="11"/>
      <c r="CR24" s="11">
        <f t="shared" si="8"/>
        <v>547792.9</v>
      </c>
      <c r="CS24" s="11">
        <f t="shared" si="9"/>
        <v>0</v>
      </c>
      <c r="CT24" s="11">
        <f t="shared" si="10"/>
        <v>478068.30000000005</v>
      </c>
      <c r="CU24" s="11">
        <f t="shared" si="11"/>
        <v>69724.600000000006</v>
      </c>
    </row>
    <row r="25" spans="1:99" x14ac:dyDescent="0.2">
      <c r="A25" s="10" t="s">
        <v>25</v>
      </c>
      <c r="B25" s="11"/>
      <c r="C25" s="11">
        <v>79191.399999999994</v>
      </c>
      <c r="D25" s="11"/>
      <c r="E25" s="11">
        <v>59401.5</v>
      </c>
      <c r="F25" s="11">
        <v>19789.900000000001</v>
      </c>
      <c r="G25" s="11">
        <v>33187.300000000003</v>
      </c>
      <c r="H25" s="11"/>
      <c r="I25" s="11">
        <v>33187.300000000003</v>
      </c>
      <c r="J25" s="11"/>
      <c r="K25" s="11">
        <v>18040.900000000001</v>
      </c>
      <c r="L25" s="11"/>
      <c r="M25" s="11">
        <v>18040.900000000001</v>
      </c>
      <c r="N25" s="11">
        <v>1442</v>
      </c>
      <c r="O25" s="11"/>
      <c r="P25" s="11">
        <v>721</v>
      </c>
      <c r="Q25" s="11">
        <v>721</v>
      </c>
      <c r="R25" s="11">
        <v>245.7</v>
      </c>
      <c r="S25" s="11"/>
      <c r="T25" s="11">
        <v>245.7</v>
      </c>
      <c r="U25" s="11">
        <v>1693.7</v>
      </c>
      <c r="V25" s="11"/>
      <c r="W25" s="11">
        <v>1693.7</v>
      </c>
      <c r="X25" s="11"/>
      <c r="Y25" s="11"/>
      <c r="Z25" s="11"/>
      <c r="AA25" s="11">
        <v>6275</v>
      </c>
      <c r="AB25" s="11"/>
      <c r="AC25" s="11">
        <v>6275</v>
      </c>
      <c r="AD25" s="11"/>
      <c r="AE25" s="11"/>
      <c r="AF25" s="11">
        <v>1707.7</v>
      </c>
      <c r="AG25" s="11"/>
      <c r="AH25" s="11">
        <v>1707.7</v>
      </c>
      <c r="AI25" s="11"/>
      <c r="AJ25" s="11"/>
      <c r="AK25" s="11"/>
      <c r="AL25" s="11"/>
      <c r="AM25" s="11"/>
      <c r="AN25" s="11"/>
      <c r="AO25" s="11"/>
      <c r="AP25" s="11"/>
      <c r="AQ25" s="11">
        <v>14798.6</v>
      </c>
      <c r="AR25" s="11"/>
      <c r="AS25" s="11">
        <v>6270.1</v>
      </c>
      <c r="AT25" s="11">
        <v>8528.5</v>
      </c>
      <c r="AU25" s="11">
        <v>786.6</v>
      </c>
      <c r="AV25" s="11"/>
      <c r="AW25" s="11">
        <v>786.6</v>
      </c>
      <c r="AX25" s="11">
        <v>12618.8</v>
      </c>
      <c r="AY25" s="11"/>
      <c r="AZ25" s="11">
        <v>12321.9</v>
      </c>
      <c r="BA25" s="11">
        <v>296.89999999999998</v>
      </c>
      <c r="BB25" s="11">
        <v>987.8</v>
      </c>
      <c r="BC25" s="11"/>
      <c r="BD25" s="11">
        <v>493.9</v>
      </c>
      <c r="BE25" s="11">
        <v>493.9</v>
      </c>
      <c r="BF25" s="11"/>
      <c r="BG25" s="11"/>
      <c r="BH25" s="11">
        <v>2673.7</v>
      </c>
      <c r="BI25" s="11"/>
      <c r="BJ25" s="11">
        <v>2626.2</v>
      </c>
      <c r="BK25" s="11">
        <v>47.5</v>
      </c>
      <c r="BL25" s="11"/>
      <c r="BM25" s="11"/>
      <c r="BN25" s="11"/>
      <c r="BO25" s="11"/>
      <c r="BP25" s="11">
        <f t="shared" si="0"/>
        <v>173649.19999999998</v>
      </c>
      <c r="BQ25" s="11">
        <f t="shared" si="1"/>
        <v>0</v>
      </c>
      <c r="BR25" s="11">
        <f t="shared" si="2"/>
        <v>135802.79999999999</v>
      </c>
      <c r="BS25" s="11">
        <f t="shared" si="3"/>
        <v>37846.400000000001</v>
      </c>
      <c r="BT25" s="11">
        <f t="shared" si="4"/>
        <v>96796</v>
      </c>
      <c r="BU25" s="11"/>
      <c r="BV25" s="12">
        <v>96796</v>
      </c>
      <c r="BW25" s="11"/>
      <c r="BX25" s="11">
        <f t="shared" si="5"/>
        <v>210645.59999999998</v>
      </c>
      <c r="BY25" s="11"/>
      <c r="BZ25" s="12">
        <v>202716.3</v>
      </c>
      <c r="CA25" s="12">
        <v>7929.3</v>
      </c>
      <c r="CB25" s="11">
        <f t="shared" si="6"/>
        <v>503622.99999999994</v>
      </c>
      <c r="CC25" s="11"/>
      <c r="CD25" s="12">
        <v>503622.99999999994</v>
      </c>
      <c r="CE25" s="12">
        <v>0</v>
      </c>
      <c r="CF25" s="11">
        <f t="shared" si="7"/>
        <v>8628.6999999999989</v>
      </c>
      <c r="CG25" s="11"/>
      <c r="CH25" s="12">
        <v>8628.6999999999989</v>
      </c>
      <c r="CI25" s="11"/>
      <c r="CJ25" s="11"/>
      <c r="CK25" s="11"/>
      <c r="CL25" s="11"/>
      <c r="CM25" s="11"/>
      <c r="CN25" s="11"/>
      <c r="CO25" s="11"/>
      <c r="CP25" s="11"/>
      <c r="CQ25" s="11"/>
      <c r="CR25" s="11">
        <f t="shared" si="8"/>
        <v>993342.49999999977</v>
      </c>
      <c r="CS25" s="11">
        <f t="shared" si="9"/>
        <v>0</v>
      </c>
      <c r="CT25" s="11">
        <f t="shared" si="10"/>
        <v>947566.79999999981</v>
      </c>
      <c r="CU25" s="11">
        <f t="shared" si="11"/>
        <v>45775.700000000004</v>
      </c>
    </row>
    <row r="26" spans="1:99" x14ac:dyDescent="0.2">
      <c r="A26" s="10" t="s">
        <v>12</v>
      </c>
      <c r="B26" s="11"/>
      <c r="C26" s="11">
        <v>165018.29999999999</v>
      </c>
      <c r="D26" s="11"/>
      <c r="E26" s="11">
        <v>123772.6</v>
      </c>
      <c r="F26" s="11">
        <v>41245.699999999997</v>
      </c>
      <c r="G26" s="11">
        <v>32299.1</v>
      </c>
      <c r="H26" s="11"/>
      <c r="I26" s="11">
        <v>32299.1</v>
      </c>
      <c r="J26" s="11"/>
      <c r="K26" s="11">
        <v>29561.1</v>
      </c>
      <c r="L26" s="11"/>
      <c r="M26" s="11">
        <v>29561.1</v>
      </c>
      <c r="N26" s="11">
        <v>787.8</v>
      </c>
      <c r="O26" s="11"/>
      <c r="P26" s="11">
        <v>393.9</v>
      </c>
      <c r="Q26" s="11">
        <v>393.9</v>
      </c>
      <c r="R26" s="11">
        <v>226.3</v>
      </c>
      <c r="S26" s="11"/>
      <c r="T26" s="11">
        <v>226.3</v>
      </c>
      <c r="U26" s="11">
        <v>3464.6</v>
      </c>
      <c r="V26" s="11"/>
      <c r="W26" s="11">
        <v>3464.6</v>
      </c>
      <c r="X26" s="11"/>
      <c r="Y26" s="11"/>
      <c r="Z26" s="11"/>
      <c r="AA26" s="11">
        <v>33466.199999999997</v>
      </c>
      <c r="AB26" s="11"/>
      <c r="AC26" s="11">
        <v>33466.199999999997</v>
      </c>
      <c r="AD26" s="11"/>
      <c r="AE26" s="11"/>
      <c r="AF26" s="11">
        <v>3030.5</v>
      </c>
      <c r="AG26" s="11"/>
      <c r="AH26" s="11">
        <v>3030.5</v>
      </c>
      <c r="AI26" s="11">
        <v>73.099999999999994</v>
      </c>
      <c r="AJ26" s="11">
        <v>73.099999999999994</v>
      </c>
      <c r="AK26" s="11">
        <v>3</v>
      </c>
      <c r="AL26" s="11"/>
      <c r="AM26" s="11">
        <v>3</v>
      </c>
      <c r="AN26" s="11"/>
      <c r="AO26" s="11"/>
      <c r="AP26" s="11"/>
      <c r="AQ26" s="11">
        <v>36288.9</v>
      </c>
      <c r="AR26" s="11"/>
      <c r="AS26" s="11">
        <v>9962.5</v>
      </c>
      <c r="AT26" s="11">
        <v>26326.400000000001</v>
      </c>
      <c r="AU26" s="11">
        <v>1639.7</v>
      </c>
      <c r="AV26" s="11"/>
      <c r="AW26" s="11">
        <v>1639.7</v>
      </c>
      <c r="AX26" s="11">
        <v>46406.2</v>
      </c>
      <c r="AY26" s="11"/>
      <c r="AZ26" s="11">
        <v>40617.9</v>
      </c>
      <c r="BA26" s="11">
        <v>5788.3</v>
      </c>
      <c r="BB26" s="11">
        <v>12791.2</v>
      </c>
      <c r="BC26" s="11"/>
      <c r="BD26" s="11">
        <v>1441.2</v>
      </c>
      <c r="BE26" s="11">
        <v>11350</v>
      </c>
      <c r="BF26" s="11"/>
      <c r="BG26" s="11"/>
      <c r="BH26" s="11">
        <v>3437.4</v>
      </c>
      <c r="BI26" s="11"/>
      <c r="BJ26" s="11">
        <v>3377.4</v>
      </c>
      <c r="BK26" s="11">
        <v>60</v>
      </c>
      <c r="BL26" s="11"/>
      <c r="BM26" s="11"/>
      <c r="BN26" s="11"/>
      <c r="BO26" s="11"/>
      <c r="BP26" s="11">
        <f t="shared" si="0"/>
        <v>368493.4</v>
      </c>
      <c r="BQ26" s="11">
        <f t="shared" si="1"/>
        <v>0</v>
      </c>
      <c r="BR26" s="11">
        <f t="shared" si="2"/>
        <v>246325.2</v>
      </c>
      <c r="BS26" s="11">
        <f t="shared" si="3"/>
        <v>122168.2</v>
      </c>
      <c r="BT26" s="11">
        <f t="shared" si="4"/>
        <v>163120</v>
      </c>
      <c r="BU26" s="11"/>
      <c r="BV26" s="12">
        <v>163120</v>
      </c>
      <c r="BW26" s="11"/>
      <c r="BX26" s="11">
        <f t="shared" si="5"/>
        <v>608043.30000000005</v>
      </c>
      <c r="BY26" s="11"/>
      <c r="BZ26" s="12">
        <v>253911.3</v>
      </c>
      <c r="CA26" s="12">
        <v>354132.00000000006</v>
      </c>
      <c r="CB26" s="11">
        <f t="shared" si="6"/>
        <v>705987.49999999988</v>
      </c>
      <c r="CC26" s="11"/>
      <c r="CD26" s="12">
        <v>705327.39999999991</v>
      </c>
      <c r="CE26" s="12">
        <v>660.1</v>
      </c>
      <c r="CF26" s="11">
        <f t="shared" si="7"/>
        <v>10917.800000000001</v>
      </c>
      <c r="CG26" s="11"/>
      <c r="CH26" s="12">
        <v>10917.800000000001</v>
      </c>
      <c r="CI26" s="11"/>
      <c r="CJ26" s="11"/>
      <c r="CK26" s="11"/>
      <c r="CL26" s="11"/>
      <c r="CM26" s="11"/>
      <c r="CN26" s="11"/>
      <c r="CO26" s="11"/>
      <c r="CP26" s="11"/>
      <c r="CQ26" s="11"/>
      <c r="CR26" s="11">
        <f t="shared" si="8"/>
        <v>1856562</v>
      </c>
      <c r="CS26" s="11">
        <f t="shared" si="9"/>
        <v>0</v>
      </c>
      <c r="CT26" s="11">
        <f t="shared" si="10"/>
        <v>1379601.7</v>
      </c>
      <c r="CU26" s="11">
        <f t="shared" si="11"/>
        <v>476960.30000000005</v>
      </c>
    </row>
    <row r="27" spans="1:99" x14ac:dyDescent="0.2">
      <c r="A27" s="10" t="s">
        <v>26</v>
      </c>
      <c r="B27" s="11"/>
      <c r="C27" s="11">
        <v>70299.3</v>
      </c>
      <c r="D27" s="11"/>
      <c r="E27" s="11">
        <v>52728.4</v>
      </c>
      <c r="F27" s="11">
        <v>17570.900000000001</v>
      </c>
      <c r="G27" s="11">
        <v>14752.5</v>
      </c>
      <c r="H27" s="11"/>
      <c r="I27" s="11">
        <v>14752.5</v>
      </c>
      <c r="J27" s="11"/>
      <c r="K27" s="11">
        <v>13921.4</v>
      </c>
      <c r="L27" s="11"/>
      <c r="M27" s="11">
        <v>13921.4</v>
      </c>
      <c r="N27" s="11">
        <v>987.8</v>
      </c>
      <c r="O27" s="11"/>
      <c r="P27" s="11">
        <v>493.9</v>
      </c>
      <c r="Q27" s="11">
        <v>493.9</v>
      </c>
      <c r="R27" s="11">
        <v>20</v>
      </c>
      <c r="S27" s="11"/>
      <c r="T27" s="11">
        <v>20</v>
      </c>
      <c r="U27" s="11">
        <v>1033.5</v>
      </c>
      <c r="V27" s="11"/>
      <c r="W27" s="11">
        <v>1033.5</v>
      </c>
      <c r="X27" s="11"/>
      <c r="Y27" s="11"/>
      <c r="Z27" s="11"/>
      <c r="AA27" s="11">
        <v>14200</v>
      </c>
      <c r="AB27" s="11"/>
      <c r="AC27" s="11">
        <v>14200</v>
      </c>
      <c r="AD27" s="11"/>
      <c r="AE27" s="11"/>
      <c r="AF27" s="11">
        <v>1586.6</v>
      </c>
      <c r="AG27" s="11"/>
      <c r="AH27" s="11">
        <v>1586.6</v>
      </c>
      <c r="AI27" s="11">
        <v>3.5</v>
      </c>
      <c r="AJ27" s="11">
        <v>3.5</v>
      </c>
      <c r="AK27" s="11"/>
      <c r="AL27" s="11"/>
      <c r="AM27" s="11"/>
      <c r="AN27" s="11"/>
      <c r="AO27" s="11"/>
      <c r="AP27" s="11"/>
      <c r="AQ27" s="11">
        <v>5375.6</v>
      </c>
      <c r="AR27" s="11"/>
      <c r="AS27" s="11">
        <v>2022.8</v>
      </c>
      <c r="AT27" s="11">
        <v>3352.8</v>
      </c>
      <c r="AU27" s="11">
        <v>750.5</v>
      </c>
      <c r="AV27" s="11"/>
      <c r="AW27" s="11">
        <v>750.5</v>
      </c>
      <c r="AX27" s="11">
        <v>15402.1</v>
      </c>
      <c r="AY27" s="11"/>
      <c r="AZ27" s="11">
        <v>15402.1</v>
      </c>
      <c r="BA27" s="11"/>
      <c r="BB27" s="11">
        <v>934.1</v>
      </c>
      <c r="BC27" s="11"/>
      <c r="BD27" s="11">
        <v>422.1</v>
      </c>
      <c r="BE27" s="11">
        <v>512</v>
      </c>
      <c r="BF27" s="11"/>
      <c r="BG27" s="11"/>
      <c r="BH27" s="11">
        <v>1493.2</v>
      </c>
      <c r="BI27" s="11"/>
      <c r="BJ27" s="11">
        <v>1475.6</v>
      </c>
      <c r="BK27" s="11">
        <v>17.600000000000001</v>
      </c>
      <c r="BL27" s="11"/>
      <c r="BM27" s="11"/>
      <c r="BN27" s="11"/>
      <c r="BO27" s="11"/>
      <c r="BP27" s="11">
        <f t="shared" si="0"/>
        <v>140760.1</v>
      </c>
      <c r="BQ27" s="11">
        <f t="shared" si="1"/>
        <v>0</v>
      </c>
      <c r="BR27" s="11">
        <f t="shared" si="2"/>
        <v>103575.9</v>
      </c>
      <c r="BS27" s="11">
        <f t="shared" si="3"/>
        <v>37184.200000000004</v>
      </c>
      <c r="BT27" s="11">
        <f t="shared" si="4"/>
        <v>99044.6</v>
      </c>
      <c r="BU27" s="11"/>
      <c r="BV27" s="12">
        <v>99044.6</v>
      </c>
      <c r="BW27" s="11"/>
      <c r="BX27" s="11">
        <f t="shared" si="5"/>
        <v>243425.30000000002</v>
      </c>
      <c r="BY27" s="11"/>
      <c r="BZ27" s="12">
        <v>209605.7</v>
      </c>
      <c r="CA27" s="12">
        <v>33819.599999999999</v>
      </c>
      <c r="CB27" s="11">
        <f t="shared" si="6"/>
        <v>597182.30000000005</v>
      </c>
      <c r="CC27" s="11"/>
      <c r="CD27" s="12">
        <v>596898.30000000005</v>
      </c>
      <c r="CE27" s="12">
        <v>284</v>
      </c>
      <c r="CF27" s="11">
        <f t="shared" si="7"/>
        <v>11024.8</v>
      </c>
      <c r="CG27" s="11"/>
      <c r="CH27" s="12">
        <v>11024.8</v>
      </c>
      <c r="CI27" s="11"/>
      <c r="CJ27" s="11"/>
      <c r="CK27" s="11"/>
      <c r="CL27" s="11"/>
      <c r="CM27" s="11"/>
      <c r="CN27" s="11"/>
      <c r="CO27" s="11"/>
      <c r="CP27" s="11"/>
      <c r="CQ27" s="11"/>
      <c r="CR27" s="11">
        <f t="shared" si="8"/>
        <v>1091437.1000000001</v>
      </c>
      <c r="CS27" s="11">
        <f t="shared" si="9"/>
        <v>0</v>
      </c>
      <c r="CT27" s="11">
        <f t="shared" si="10"/>
        <v>1020149.3</v>
      </c>
      <c r="CU27" s="11">
        <f t="shared" si="11"/>
        <v>71287.8</v>
      </c>
    </row>
    <row r="28" spans="1:99" x14ac:dyDescent="0.2">
      <c r="A28" s="10" t="s">
        <v>27</v>
      </c>
      <c r="B28" s="11"/>
      <c r="C28" s="11">
        <v>29617.200000000001</v>
      </c>
      <c r="D28" s="11"/>
      <c r="E28" s="11">
        <v>22215.4</v>
      </c>
      <c r="F28" s="11">
        <v>7401.8</v>
      </c>
      <c r="G28" s="11">
        <v>18825.3</v>
      </c>
      <c r="H28" s="11"/>
      <c r="I28" s="11">
        <v>18825.3</v>
      </c>
      <c r="J28" s="11"/>
      <c r="K28" s="11">
        <v>3521.7</v>
      </c>
      <c r="L28" s="11"/>
      <c r="M28" s="11">
        <v>3521.7</v>
      </c>
      <c r="N28" s="11">
        <v>376.6</v>
      </c>
      <c r="O28" s="11"/>
      <c r="P28" s="11">
        <v>188.3</v>
      </c>
      <c r="Q28" s="11">
        <v>188.3</v>
      </c>
      <c r="R28" s="11"/>
      <c r="S28" s="11"/>
      <c r="T28" s="11"/>
      <c r="U28" s="11">
        <v>287.10000000000002</v>
      </c>
      <c r="V28" s="11"/>
      <c r="W28" s="11">
        <v>287.10000000000002</v>
      </c>
      <c r="X28" s="11"/>
      <c r="Y28" s="11"/>
      <c r="Z28" s="11"/>
      <c r="AA28" s="11">
        <v>438.6</v>
      </c>
      <c r="AB28" s="11"/>
      <c r="AC28" s="11">
        <v>438.6</v>
      </c>
      <c r="AD28" s="11"/>
      <c r="AE28" s="11"/>
      <c r="AF28" s="11">
        <v>440.4</v>
      </c>
      <c r="AG28" s="11"/>
      <c r="AH28" s="11">
        <v>440.4</v>
      </c>
      <c r="AI28" s="11">
        <v>0.3</v>
      </c>
      <c r="AJ28" s="11">
        <v>0.3</v>
      </c>
      <c r="AK28" s="11"/>
      <c r="AL28" s="11"/>
      <c r="AM28" s="11"/>
      <c r="AN28" s="11"/>
      <c r="AO28" s="11"/>
      <c r="AP28" s="11"/>
      <c r="AQ28" s="11">
        <v>3190.5</v>
      </c>
      <c r="AR28" s="11"/>
      <c r="AS28" s="11">
        <v>437.9</v>
      </c>
      <c r="AT28" s="11">
        <v>2752.6</v>
      </c>
      <c r="AU28" s="11">
        <v>258.3</v>
      </c>
      <c r="AV28" s="11"/>
      <c r="AW28" s="11">
        <v>258.3</v>
      </c>
      <c r="AX28" s="11">
        <v>6759.8</v>
      </c>
      <c r="AY28" s="11"/>
      <c r="AZ28" s="11">
        <v>6759.8</v>
      </c>
      <c r="BA28" s="11"/>
      <c r="BB28" s="11">
        <v>153</v>
      </c>
      <c r="BC28" s="11"/>
      <c r="BD28" s="11">
        <v>76.5</v>
      </c>
      <c r="BE28" s="11">
        <v>76.5</v>
      </c>
      <c r="BF28" s="11"/>
      <c r="BG28" s="11"/>
      <c r="BH28" s="11">
        <v>857.4</v>
      </c>
      <c r="BI28" s="11"/>
      <c r="BJ28" s="11">
        <v>831.8</v>
      </c>
      <c r="BK28" s="11">
        <v>25.6</v>
      </c>
      <c r="BL28" s="11"/>
      <c r="BM28" s="11"/>
      <c r="BN28" s="11"/>
      <c r="BO28" s="11"/>
      <c r="BP28" s="11">
        <f t="shared" si="0"/>
        <v>64726.2</v>
      </c>
      <c r="BQ28" s="11">
        <f t="shared" si="1"/>
        <v>0</v>
      </c>
      <c r="BR28" s="11">
        <f t="shared" si="2"/>
        <v>53555.4</v>
      </c>
      <c r="BS28" s="11">
        <f t="shared" si="3"/>
        <v>11170.8</v>
      </c>
      <c r="BT28" s="11">
        <f t="shared" si="4"/>
        <v>78740.2</v>
      </c>
      <c r="BU28" s="11"/>
      <c r="BV28" s="12">
        <v>78740.2</v>
      </c>
      <c r="BW28" s="11"/>
      <c r="BX28" s="11">
        <f t="shared" si="5"/>
        <v>203532.4</v>
      </c>
      <c r="BY28" s="11"/>
      <c r="BZ28" s="12">
        <v>192978.3</v>
      </c>
      <c r="CA28" s="12">
        <v>10554.099999999999</v>
      </c>
      <c r="CB28" s="11">
        <f t="shared" si="6"/>
        <v>277641.89999999997</v>
      </c>
      <c r="CC28" s="11"/>
      <c r="CD28" s="12">
        <v>277641.89999999997</v>
      </c>
      <c r="CE28" s="12">
        <v>0</v>
      </c>
      <c r="CF28" s="11">
        <f t="shared" si="7"/>
        <v>8279.6</v>
      </c>
      <c r="CG28" s="11"/>
      <c r="CH28" s="12">
        <v>8279.6</v>
      </c>
      <c r="CI28" s="11"/>
      <c r="CJ28" s="11"/>
      <c r="CK28" s="11"/>
      <c r="CL28" s="11"/>
      <c r="CM28" s="11"/>
      <c r="CN28" s="11"/>
      <c r="CO28" s="11"/>
      <c r="CP28" s="11"/>
      <c r="CQ28" s="11"/>
      <c r="CR28" s="11">
        <f t="shared" si="8"/>
        <v>632920.30000000005</v>
      </c>
      <c r="CS28" s="11">
        <f t="shared" si="9"/>
        <v>0</v>
      </c>
      <c r="CT28" s="11">
        <f t="shared" si="10"/>
        <v>611195.4</v>
      </c>
      <c r="CU28" s="11">
        <f t="shared" si="11"/>
        <v>21724.899999999998</v>
      </c>
    </row>
    <row r="29" spans="1:99" x14ac:dyDescent="0.2">
      <c r="A29" s="10" t="s">
        <v>28</v>
      </c>
      <c r="B29" s="11"/>
      <c r="C29" s="11">
        <v>65644.2</v>
      </c>
      <c r="D29" s="11"/>
      <c r="E29" s="11">
        <v>49257.9</v>
      </c>
      <c r="F29" s="11">
        <v>16386.3</v>
      </c>
      <c r="G29" s="11">
        <v>12953.7</v>
      </c>
      <c r="H29" s="11"/>
      <c r="I29" s="11">
        <v>12953.7</v>
      </c>
      <c r="J29" s="11"/>
      <c r="K29" s="11">
        <v>13349.3</v>
      </c>
      <c r="L29" s="11"/>
      <c r="M29" s="11">
        <v>13349.3</v>
      </c>
      <c r="N29" s="11">
        <v>279.2</v>
      </c>
      <c r="O29" s="11"/>
      <c r="P29" s="11">
        <v>139.6</v>
      </c>
      <c r="Q29" s="11">
        <v>139.6</v>
      </c>
      <c r="R29" s="11">
        <v>63</v>
      </c>
      <c r="S29" s="11"/>
      <c r="T29" s="11">
        <v>63</v>
      </c>
      <c r="U29" s="11">
        <v>1777.9</v>
      </c>
      <c r="V29" s="11"/>
      <c r="W29" s="11">
        <v>1777.9</v>
      </c>
      <c r="X29" s="11"/>
      <c r="Y29" s="11"/>
      <c r="Z29" s="11"/>
      <c r="AA29" s="11">
        <v>11811.3</v>
      </c>
      <c r="AB29" s="11"/>
      <c r="AC29" s="11">
        <v>11811.3</v>
      </c>
      <c r="AD29" s="11"/>
      <c r="AE29" s="11"/>
      <c r="AF29" s="11">
        <v>929.3</v>
      </c>
      <c r="AG29" s="11"/>
      <c r="AH29" s="11">
        <v>929.3</v>
      </c>
      <c r="AI29" s="11"/>
      <c r="AJ29" s="11"/>
      <c r="AK29" s="11">
        <v>66</v>
      </c>
      <c r="AL29" s="11"/>
      <c r="AM29" s="11">
        <v>66</v>
      </c>
      <c r="AN29" s="11"/>
      <c r="AO29" s="11"/>
      <c r="AP29" s="11"/>
      <c r="AQ29" s="11">
        <v>3911.1</v>
      </c>
      <c r="AR29" s="11"/>
      <c r="AS29" s="11">
        <v>1204.5999999999999</v>
      </c>
      <c r="AT29" s="11">
        <v>2706.5</v>
      </c>
      <c r="AU29" s="11">
        <v>1195.0999999999999</v>
      </c>
      <c r="AV29" s="11"/>
      <c r="AW29" s="11">
        <v>1195.0999999999999</v>
      </c>
      <c r="AX29" s="11">
        <v>5460</v>
      </c>
      <c r="AY29" s="11"/>
      <c r="AZ29" s="11">
        <v>5460</v>
      </c>
      <c r="BA29" s="11"/>
      <c r="BB29" s="11">
        <v>2506</v>
      </c>
      <c r="BC29" s="11"/>
      <c r="BD29" s="11">
        <v>1253</v>
      </c>
      <c r="BE29" s="11">
        <v>1253</v>
      </c>
      <c r="BF29" s="11"/>
      <c r="BG29" s="11"/>
      <c r="BH29" s="11">
        <v>1839</v>
      </c>
      <c r="BI29" s="11"/>
      <c r="BJ29" s="11">
        <v>1821.2</v>
      </c>
      <c r="BK29" s="11">
        <v>17.8</v>
      </c>
      <c r="BL29" s="11"/>
      <c r="BM29" s="11"/>
      <c r="BN29" s="11"/>
      <c r="BO29" s="11"/>
      <c r="BP29" s="11">
        <f t="shared" si="0"/>
        <v>121785.1</v>
      </c>
      <c r="BQ29" s="11">
        <f t="shared" si="1"/>
        <v>0</v>
      </c>
      <c r="BR29" s="11">
        <f t="shared" si="2"/>
        <v>87692.700000000012</v>
      </c>
      <c r="BS29" s="11">
        <f t="shared" si="3"/>
        <v>34092.399999999994</v>
      </c>
      <c r="BT29" s="11">
        <f t="shared" si="4"/>
        <v>86244.7</v>
      </c>
      <c r="BU29" s="11"/>
      <c r="BV29" s="12">
        <v>86244.7</v>
      </c>
      <c r="BW29" s="11"/>
      <c r="BX29" s="11">
        <f t="shared" si="5"/>
        <v>248940.7</v>
      </c>
      <c r="BY29" s="11"/>
      <c r="BZ29" s="12">
        <v>213274.40000000002</v>
      </c>
      <c r="CA29" s="12">
        <v>35666.300000000003</v>
      </c>
      <c r="CB29" s="11">
        <f t="shared" si="6"/>
        <v>407424.7</v>
      </c>
      <c r="CC29" s="11"/>
      <c r="CD29" s="12">
        <v>407424.7</v>
      </c>
      <c r="CE29" s="12">
        <v>0</v>
      </c>
      <c r="CF29" s="11">
        <f t="shared" si="7"/>
        <v>15334.099999999999</v>
      </c>
      <c r="CG29" s="11"/>
      <c r="CH29" s="12">
        <v>15334.099999999999</v>
      </c>
      <c r="CI29" s="11"/>
      <c r="CJ29" s="11"/>
      <c r="CK29" s="11"/>
      <c r="CL29" s="11"/>
      <c r="CM29" s="11"/>
      <c r="CN29" s="11"/>
      <c r="CO29" s="11"/>
      <c r="CP29" s="11"/>
      <c r="CQ29" s="11"/>
      <c r="CR29" s="11">
        <f t="shared" si="8"/>
        <v>879729.29999999993</v>
      </c>
      <c r="CS29" s="11">
        <f t="shared" si="9"/>
        <v>0</v>
      </c>
      <c r="CT29" s="11">
        <f t="shared" si="10"/>
        <v>809970.6</v>
      </c>
      <c r="CU29" s="11">
        <f t="shared" si="11"/>
        <v>69758.7</v>
      </c>
    </row>
    <row r="30" spans="1:99" x14ac:dyDescent="0.2">
      <c r="A30" s="10" t="s">
        <v>29</v>
      </c>
      <c r="B30" s="11"/>
      <c r="C30" s="11">
        <v>117281.9</v>
      </c>
      <c r="D30" s="11"/>
      <c r="E30" s="11">
        <v>88057.3</v>
      </c>
      <c r="F30" s="11">
        <v>29224.6</v>
      </c>
      <c r="G30" s="11">
        <v>13772.3</v>
      </c>
      <c r="H30" s="11"/>
      <c r="I30" s="11">
        <v>13772.3</v>
      </c>
      <c r="J30" s="11"/>
      <c r="K30" s="11">
        <v>13420.9</v>
      </c>
      <c r="L30" s="11"/>
      <c r="M30" s="11">
        <v>13420.9</v>
      </c>
      <c r="N30" s="11">
        <v>190.6</v>
      </c>
      <c r="O30" s="11"/>
      <c r="P30" s="11">
        <v>95.3</v>
      </c>
      <c r="Q30" s="11">
        <v>95.3</v>
      </c>
      <c r="R30" s="11">
        <v>10.1</v>
      </c>
      <c r="S30" s="11"/>
      <c r="T30" s="11">
        <v>10.1</v>
      </c>
      <c r="U30" s="11">
        <v>1621.7</v>
      </c>
      <c r="V30" s="11"/>
      <c r="W30" s="11">
        <v>1621.7</v>
      </c>
      <c r="X30" s="11"/>
      <c r="Y30" s="11"/>
      <c r="Z30" s="11"/>
      <c r="AA30" s="11">
        <v>13583.3</v>
      </c>
      <c r="AB30" s="11"/>
      <c r="AC30" s="11">
        <v>13583.3</v>
      </c>
      <c r="AD30" s="11"/>
      <c r="AE30" s="11"/>
      <c r="AF30" s="11">
        <v>3383.8</v>
      </c>
      <c r="AG30" s="11"/>
      <c r="AH30" s="11">
        <v>3383.8</v>
      </c>
      <c r="AI30" s="11">
        <v>21.6</v>
      </c>
      <c r="AJ30" s="11">
        <v>21.6</v>
      </c>
      <c r="AK30" s="11">
        <v>4.2</v>
      </c>
      <c r="AL30" s="11"/>
      <c r="AM30" s="11">
        <v>4.2</v>
      </c>
      <c r="AN30" s="11"/>
      <c r="AO30" s="11"/>
      <c r="AP30" s="11"/>
      <c r="AQ30" s="11">
        <v>20340.2</v>
      </c>
      <c r="AR30" s="11"/>
      <c r="AS30" s="11">
        <v>7616.6</v>
      </c>
      <c r="AT30" s="11">
        <v>12723.6</v>
      </c>
      <c r="AU30" s="11">
        <v>1049.4000000000001</v>
      </c>
      <c r="AV30" s="11"/>
      <c r="AW30" s="11">
        <v>1049.4000000000001</v>
      </c>
      <c r="AX30" s="11">
        <v>9630.7999999999993</v>
      </c>
      <c r="AY30" s="11"/>
      <c r="AZ30" s="11">
        <v>8481.5</v>
      </c>
      <c r="BA30" s="11">
        <v>1149.3</v>
      </c>
      <c r="BB30" s="11">
        <v>2901.2</v>
      </c>
      <c r="BC30" s="11"/>
      <c r="BD30" s="11">
        <v>1450.6</v>
      </c>
      <c r="BE30" s="11">
        <v>1450.6</v>
      </c>
      <c r="BF30" s="11"/>
      <c r="BG30" s="11"/>
      <c r="BH30" s="11">
        <v>2845</v>
      </c>
      <c r="BI30" s="11"/>
      <c r="BJ30" s="11">
        <v>2819.9</v>
      </c>
      <c r="BK30" s="11">
        <v>25.1</v>
      </c>
      <c r="BL30" s="11">
        <v>24.7</v>
      </c>
      <c r="BM30" s="11"/>
      <c r="BN30" s="11"/>
      <c r="BO30" s="11">
        <v>24.7</v>
      </c>
      <c r="BP30" s="11">
        <f t="shared" si="0"/>
        <v>200081.69999999998</v>
      </c>
      <c r="BQ30" s="11">
        <f t="shared" si="1"/>
        <v>0</v>
      </c>
      <c r="BR30" s="11">
        <f t="shared" si="2"/>
        <v>140161.9</v>
      </c>
      <c r="BS30" s="11">
        <f t="shared" si="3"/>
        <v>59919.799999999996</v>
      </c>
      <c r="BT30" s="11">
        <f t="shared" si="4"/>
        <v>123869.1</v>
      </c>
      <c r="BU30" s="11"/>
      <c r="BV30" s="12">
        <v>123869.1</v>
      </c>
      <c r="BW30" s="11"/>
      <c r="BX30" s="11">
        <f t="shared" si="5"/>
        <v>248517.40000000002</v>
      </c>
      <c r="BY30" s="11"/>
      <c r="BZ30" s="12">
        <v>200288.2</v>
      </c>
      <c r="CA30" s="12">
        <v>48229.2</v>
      </c>
      <c r="CB30" s="11">
        <f t="shared" si="6"/>
        <v>569960.1</v>
      </c>
      <c r="CC30" s="11"/>
      <c r="CD30" s="12">
        <v>569960.1</v>
      </c>
      <c r="CE30" s="12">
        <v>0</v>
      </c>
      <c r="CF30" s="11">
        <f t="shared" si="7"/>
        <v>9867.9</v>
      </c>
      <c r="CG30" s="11"/>
      <c r="CH30" s="12">
        <v>9867.9</v>
      </c>
      <c r="CI30" s="11"/>
      <c r="CJ30" s="11"/>
      <c r="CK30" s="11"/>
      <c r="CL30" s="11"/>
      <c r="CM30" s="11"/>
      <c r="CN30" s="11"/>
      <c r="CO30" s="11"/>
      <c r="CP30" s="11"/>
      <c r="CQ30" s="11"/>
      <c r="CR30" s="11">
        <f t="shared" si="8"/>
        <v>1152296.2000000002</v>
      </c>
      <c r="CS30" s="11">
        <f t="shared" si="9"/>
        <v>0</v>
      </c>
      <c r="CT30" s="11">
        <f t="shared" si="10"/>
        <v>1044147.2000000001</v>
      </c>
      <c r="CU30" s="11">
        <f t="shared" si="11"/>
        <v>108149</v>
      </c>
    </row>
    <row r="31" spans="1:99" x14ac:dyDescent="0.2">
      <c r="A31" s="10" t="s">
        <v>30</v>
      </c>
      <c r="B31" s="11"/>
      <c r="C31" s="11">
        <v>790454.5</v>
      </c>
      <c r="D31" s="11"/>
      <c r="E31" s="11">
        <v>637778.4</v>
      </c>
      <c r="F31" s="11">
        <v>152676.1</v>
      </c>
      <c r="G31" s="11">
        <v>34282.199999999997</v>
      </c>
      <c r="H31" s="11"/>
      <c r="I31" s="11">
        <v>34282.199999999997</v>
      </c>
      <c r="J31" s="11"/>
      <c r="K31" s="11">
        <v>34519</v>
      </c>
      <c r="L31" s="11"/>
      <c r="M31" s="11">
        <v>34519</v>
      </c>
      <c r="N31" s="11">
        <v>2744.4</v>
      </c>
      <c r="O31" s="11"/>
      <c r="P31" s="11">
        <v>1372.2</v>
      </c>
      <c r="Q31" s="11">
        <v>1372.2</v>
      </c>
      <c r="R31" s="11">
        <v>1409.1</v>
      </c>
      <c r="S31" s="11"/>
      <c r="T31" s="11">
        <v>1409.1</v>
      </c>
      <c r="U31" s="11">
        <v>14400.5</v>
      </c>
      <c r="V31" s="11"/>
      <c r="W31" s="11">
        <v>14400.5</v>
      </c>
      <c r="X31" s="11"/>
      <c r="Y31" s="11"/>
      <c r="Z31" s="11"/>
      <c r="AA31" s="11">
        <v>137793.70000000001</v>
      </c>
      <c r="AB31" s="11"/>
      <c r="AC31" s="11">
        <v>137793.70000000001</v>
      </c>
      <c r="AD31" s="11"/>
      <c r="AE31" s="11"/>
      <c r="AF31" s="11">
        <v>10452.1</v>
      </c>
      <c r="AG31" s="11"/>
      <c r="AH31" s="11">
        <v>10452.1</v>
      </c>
      <c r="AI31" s="11"/>
      <c r="AJ31" s="11"/>
      <c r="AK31" s="11">
        <v>170</v>
      </c>
      <c r="AL31" s="11"/>
      <c r="AM31" s="11">
        <v>170</v>
      </c>
      <c r="AN31" s="11"/>
      <c r="AO31" s="11"/>
      <c r="AP31" s="11"/>
      <c r="AQ31" s="11">
        <v>208313.9</v>
      </c>
      <c r="AR31" s="11"/>
      <c r="AS31" s="11">
        <v>84318</v>
      </c>
      <c r="AT31" s="11">
        <v>123995.9</v>
      </c>
      <c r="AU31" s="11">
        <v>4939.8</v>
      </c>
      <c r="AV31" s="11"/>
      <c r="AW31" s="11">
        <v>4939.8</v>
      </c>
      <c r="AX31" s="11">
        <v>11080</v>
      </c>
      <c r="AY31" s="11"/>
      <c r="AZ31" s="11">
        <v>2196</v>
      </c>
      <c r="BA31" s="11">
        <v>8884</v>
      </c>
      <c r="BB31" s="11">
        <v>31953.5</v>
      </c>
      <c r="BC31" s="11"/>
      <c r="BD31" s="11">
        <v>26953.5</v>
      </c>
      <c r="BE31" s="11">
        <v>5000</v>
      </c>
      <c r="BF31" s="11"/>
      <c r="BG31" s="11"/>
      <c r="BH31" s="11">
        <v>7176</v>
      </c>
      <c r="BI31" s="11"/>
      <c r="BJ31" s="11">
        <v>7156</v>
      </c>
      <c r="BK31" s="11">
        <v>20</v>
      </c>
      <c r="BL31" s="11"/>
      <c r="BM31" s="11"/>
      <c r="BN31" s="11"/>
      <c r="BO31" s="11"/>
      <c r="BP31" s="11">
        <f t="shared" si="0"/>
        <v>1289688.7000000002</v>
      </c>
      <c r="BQ31" s="11">
        <f t="shared" si="1"/>
        <v>0</v>
      </c>
      <c r="BR31" s="11">
        <f t="shared" si="2"/>
        <v>845546.3</v>
      </c>
      <c r="BS31" s="11">
        <f t="shared" si="3"/>
        <v>444142.4</v>
      </c>
      <c r="BT31" s="11">
        <f t="shared" si="4"/>
        <v>0</v>
      </c>
      <c r="BU31" s="11"/>
      <c r="BV31" s="12">
        <v>0</v>
      </c>
      <c r="BW31" s="11"/>
      <c r="BX31" s="11">
        <f t="shared" si="5"/>
        <v>537873.09999999986</v>
      </c>
      <c r="BY31" s="11"/>
      <c r="BZ31" s="12">
        <v>509127.09999999992</v>
      </c>
      <c r="CA31" s="12">
        <v>28746</v>
      </c>
      <c r="CB31" s="11">
        <f t="shared" si="6"/>
        <v>1100465.2000000004</v>
      </c>
      <c r="CC31" s="11"/>
      <c r="CD31" s="12">
        <v>1100181.2000000004</v>
      </c>
      <c r="CE31" s="12">
        <v>284</v>
      </c>
      <c r="CF31" s="11">
        <f t="shared" si="7"/>
        <v>10138.199999999999</v>
      </c>
      <c r="CG31" s="11"/>
      <c r="CH31" s="12">
        <v>10138.199999999999</v>
      </c>
      <c r="CI31" s="11"/>
      <c r="CJ31" s="11"/>
      <c r="CK31" s="11"/>
      <c r="CL31" s="11"/>
      <c r="CM31" s="11"/>
      <c r="CN31" s="11"/>
      <c r="CO31" s="11"/>
      <c r="CP31" s="11"/>
      <c r="CQ31" s="11"/>
      <c r="CR31" s="11">
        <f t="shared" si="8"/>
        <v>2938165.2000000007</v>
      </c>
      <c r="CS31" s="11">
        <f t="shared" si="9"/>
        <v>0</v>
      </c>
      <c r="CT31" s="11">
        <f t="shared" si="10"/>
        <v>2464992.8000000007</v>
      </c>
      <c r="CU31" s="11">
        <f t="shared" si="11"/>
        <v>473172.4</v>
      </c>
    </row>
    <row r="32" spans="1:99" x14ac:dyDescent="0.2">
      <c r="A32" s="10" t="s">
        <v>31</v>
      </c>
      <c r="B32" s="11"/>
      <c r="C32" s="11">
        <v>91173.4</v>
      </c>
      <c r="D32" s="11"/>
      <c r="E32" s="11">
        <v>68458.2</v>
      </c>
      <c r="F32" s="11">
        <v>22715.200000000001</v>
      </c>
      <c r="G32" s="11">
        <v>9102.7999999999993</v>
      </c>
      <c r="H32" s="11"/>
      <c r="I32" s="11">
        <v>9102.7999999999993</v>
      </c>
      <c r="J32" s="11"/>
      <c r="K32" s="11">
        <v>16900</v>
      </c>
      <c r="L32" s="11"/>
      <c r="M32" s="11">
        <v>16900</v>
      </c>
      <c r="N32" s="11">
        <v>5513.2</v>
      </c>
      <c r="O32" s="11"/>
      <c r="P32" s="11">
        <v>2756.6</v>
      </c>
      <c r="Q32" s="11">
        <v>2756.6</v>
      </c>
      <c r="R32" s="11">
        <v>45.7</v>
      </c>
      <c r="S32" s="11"/>
      <c r="T32" s="11">
        <v>45.7</v>
      </c>
      <c r="U32" s="11">
        <v>2061.1999999999998</v>
      </c>
      <c r="V32" s="11"/>
      <c r="W32" s="11">
        <v>2061.1999999999998</v>
      </c>
      <c r="X32" s="11"/>
      <c r="Y32" s="11"/>
      <c r="Z32" s="11"/>
      <c r="AA32" s="11">
        <v>15772.3</v>
      </c>
      <c r="AB32" s="11"/>
      <c r="AC32" s="11">
        <v>15772.3</v>
      </c>
      <c r="AD32" s="11"/>
      <c r="AE32" s="11"/>
      <c r="AF32" s="11">
        <v>2622.5</v>
      </c>
      <c r="AG32" s="11"/>
      <c r="AH32" s="11">
        <v>2622.5</v>
      </c>
      <c r="AI32" s="11">
        <v>163</v>
      </c>
      <c r="AJ32" s="11">
        <v>163</v>
      </c>
      <c r="AK32" s="11">
        <v>12</v>
      </c>
      <c r="AL32" s="11"/>
      <c r="AM32" s="11">
        <v>12</v>
      </c>
      <c r="AN32" s="11"/>
      <c r="AO32" s="11"/>
      <c r="AP32" s="11"/>
      <c r="AQ32" s="11">
        <v>13166.9</v>
      </c>
      <c r="AR32" s="11"/>
      <c r="AS32" s="11">
        <v>5967</v>
      </c>
      <c r="AT32" s="11">
        <v>7199.9</v>
      </c>
      <c r="AU32" s="11">
        <v>869.8</v>
      </c>
      <c r="AV32" s="11"/>
      <c r="AW32" s="11">
        <v>869.8</v>
      </c>
      <c r="AX32" s="11">
        <v>24736.2</v>
      </c>
      <c r="AY32" s="11"/>
      <c r="AZ32" s="11">
        <v>24283.9</v>
      </c>
      <c r="BA32" s="11">
        <v>452.3</v>
      </c>
      <c r="BB32" s="11">
        <v>700</v>
      </c>
      <c r="BC32" s="11"/>
      <c r="BD32" s="11">
        <v>350</v>
      </c>
      <c r="BE32" s="11">
        <v>350</v>
      </c>
      <c r="BF32" s="11"/>
      <c r="BG32" s="11"/>
      <c r="BH32" s="11">
        <v>8437.5</v>
      </c>
      <c r="BI32" s="11"/>
      <c r="BJ32" s="11">
        <v>8280</v>
      </c>
      <c r="BK32" s="11">
        <v>157.5</v>
      </c>
      <c r="BL32" s="11">
        <v>6</v>
      </c>
      <c r="BM32" s="11"/>
      <c r="BN32" s="11"/>
      <c r="BO32" s="11">
        <v>6</v>
      </c>
      <c r="BP32" s="11">
        <f t="shared" si="0"/>
        <v>191282.5</v>
      </c>
      <c r="BQ32" s="11">
        <f t="shared" si="1"/>
        <v>0</v>
      </c>
      <c r="BR32" s="11">
        <f t="shared" si="2"/>
        <v>139648.5</v>
      </c>
      <c r="BS32" s="11">
        <f t="shared" si="3"/>
        <v>51634</v>
      </c>
      <c r="BT32" s="11">
        <f t="shared" si="4"/>
        <v>105460</v>
      </c>
      <c r="BU32" s="11"/>
      <c r="BV32" s="12">
        <v>105460</v>
      </c>
      <c r="BW32" s="11"/>
      <c r="BX32" s="11">
        <f t="shared" si="5"/>
        <v>309283.90000000002</v>
      </c>
      <c r="BY32" s="11"/>
      <c r="BZ32" s="12">
        <v>291536.5</v>
      </c>
      <c r="CA32" s="12">
        <v>17747.400000000001</v>
      </c>
      <c r="CB32" s="11">
        <f t="shared" si="6"/>
        <v>514337.80000000005</v>
      </c>
      <c r="CC32" s="11"/>
      <c r="CD32" s="12">
        <v>514337.80000000005</v>
      </c>
      <c r="CE32" s="12">
        <v>0</v>
      </c>
      <c r="CF32" s="11">
        <f t="shared" si="7"/>
        <v>10232.299999999999</v>
      </c>
      <c r="CG32" s="11"/>
      <c r="CH32" s="12">
        <v>10232.299999999999</v>
      </c>
      <c r="CI32" s="11"/>
      <c r="CJ32" s="11"/>
      <c r="CK32" s="11"/>
      <c r="CL32" s="11"/>
      <c r="CM32" s="11"/>
      <c r="CN32" s="11"/>
      <c r="CO32" s="11"/>
      <c r="CP32" s="11"/>
      <c r="CQ32" s="11"/>
      <c r="CR32" s="11">
        <f t="shared" si="8"/>
        <v>1130596.5</v>
      </c>
      <c r="CS32" s="11">
        <f t="shared" si="9"/>
        <v>0</v>
      </c>
      <c r="CT32" s="11">
        <f t="shared" si="10"/>
        <v>1061215.1000000001</v>
      </c>
      <c r="CU32" s="11">
        <f t="shared" si="11"/>
        <v>69381.399999999994</v>
      </c>
    </row>
    <row r="33" spans="1:99" x14ac:dyDescent="0.2">
      <c r="A33" s="10" t="s">
        <v>32</v>
      </c>
      <c r="B33" s="11"/>
      <c r="C33" s="11">
        <v>31246.2</v>
      </c>
      <c r="D33" s="11"/>
      <c r="E33" s="11">
        <v>23435.200000000001</v>
      </c>
      <c r="F33" s="11">
        <v>7811</v>
      </c>
      <c r="G33" s="11">
        <v>8781.2000000000007</v>
      </c>
      <c r="H33" s="11"/>
      <c r="I33" s="11">
        <v>8781.2000000000007</v>
      </c>
      <c r="J33" s="11"/>
      <c r="K33" s="11">
        <v>3352.2</v>
      </c>
      <c r="L33" s="11"/>
      <c r="M33" s="11">
        <v>3352.2</v>
      </c>
      <c r="N33" s="11"/>
      <c r="O33" s="11"/>
      <c r="P33" s="11"/>
      <c r="Q33" s="11"/>
      <c r="R33" s="11">
        <v>12.6</v>
      </c>
      <c r="S33" s="11"/>
      <c r="T33" s="11">
        <v>12.6</v>
      </c>
      <c r="U33" s="11">
        <v>417.4</v>
      </c>
      <c r="V33" s="11"/>
      <c r="W33" s="11">
        <v>417.4</v>
      </c>
      <c r="X33" s="11"/>
      <c r="Y33" s="11"/>
      <c r="Z33" s="11"/>
      <c r="AA33" s="11">
        <v>813</v>
      </c>
      <c r="AB33" s="11"/>
      <c r="AC33" s="11">
        <v>813</v>
      </c>
      <c r="AD33" s="11"/>
      <c r="AE33" s="11"/>
      <c r="AF33" s="11">
        <v>172.1</v>
      </c>
      <c r="AG33" s="11"/>
      <c r="AH33" s="11">
        <v>172.1</v>
      </c>
      <c r="AI33" s="11">
        <v>13.1</v>
      </c>
      <c r="AJ33" s="11">
        <v>13.1</v>
      </c>
      <c r="AK33" s="11"/>
      <c r="AL33" s="11"/>
      <c r="AM33" s="11"/>
      <c r="AN33" s="11"/>
      <c r="AO33" s="11"/>
      <c r="AP33" s="11"/>
      <c r="AQ33" s="11">
        <v>3152.7</v>
      </c>
      <c r="AR33" s="11"/>
      <c r="AS33" s="11">
        <v>1285.0999999999999</v>
      </c>
      <c r="AT33" s="11">
        <v>1867.6</v>
      </c>
      <c r="AU33" s="11">
        <v>1640.9</v>
      </c>
      <c r="AV33" s="11"/>
      <c r="AW33" s="11">
        <v>1640.9</v>
      </c>
      <c r="AX33" s="11">
        <v>7749.7</v>
      </c>
      <c r="AY33" s="11"/>
      <c r="AZ33" s="11">
        <v>7083</v>
      </c>
      <c r="BA33" s="11">
        <v>666.7</v>
      </c>
      <c r="BB33" s="11">
        <v>10</v>
      </c>
      <c r="BC33" s="11"/>
      <c r="BD33" s="11">
        <v>5</v>
      </c>
      <c r="BE33" s="11">
        <v>5</v>
      </c>
      <c r="BF33" s="11"/>
      <c r="BG33" s="11"/>
      <c r="BH33" s="11">
        <v>659.9</v>
      </c>
      <c r="BI33" s="11"/>
      <c r="BJ33" s="11">
        <v>613.9</v>
      </c>
      <c r="BK33" s="11">
        <v>46</v>
      </c>
      <c r="BL33" s="11"/>
      <c r="BM33" s="11"/>
      <c r="BN33" s="11"/>
      <c r="BO33" s="11"/>
      <c r="BP33" s="11">
        <f t="shared" si="0"/>
        <v>58021</v>
      </c>
      <c r="BQ33" s="11">
        <f t="shared" si="1"/>
        <v>0</v>
      </c>
      <c r="BR33" s="11">
        <f t="shared" si="2"/>
        <v>46381.2</v>
      </c>
      <c r="BS33" s="11">
        <f t="shared" si="3"/>
        <v>11639.8</v>
      </c>
      <c r="BT33" s="11">
        <f t="shared" si="4"/>
        <v>51227.199999999997</v>
      </c>
      <c r="BU33" s="11"/>
      <c r="BV33" s="12">
        <v>51227.199999999997</v>
      </c>
      <c r="BW33" s="11"/>
      <c r="BX33" s="11">
        <f t="shared" si="5"/>
        <v>244887.6</v>
      </c>
      <c r="BY33" s="11"/>
      <c r="BZ33" s="12">
        <v>213220.6</v>
      </c>
      <c r="CA33" s="12">
        <v>31667</v>
      </c>
      <c r="CB33" s="11">
        <f t="shared" si="6"/>
        <v>214386.6</v>
      </c>
      <c r="CC33" s="11"/>
      <c r="CD33" s="12">
        <v>214386.6</v>
      </c>
      <c r="CE33" s="12">
        <v>0</v>
      </c>
      <c r="CF33" s="11">
        <f t="shared" si="7"/>
        <v>4781.9000000000005</v>
      </c>
      <c r="CG33" s="11"/>
      <c r="CH33" s="12">
        <v>4781.9000000000005</v>
      </c>
      <c r="CI33" s="11"/>
      <c r="CJ33" s="11"/>
      <c r="CK33" s="11"/>
      <c r="CL33" s="11"/>
      <c r="CM33" s="11"/>
      <c r="CN33" s="11"/>
      <c r="CO33" s="11"/>
      <c r="CP33" s="11"/>
      <c r="CQ33" s="11"/>
      <c r="CR33" s="11">
        <f t="shared" si="8"/>
        <v>573304.30000000005</v>
      </c>
      <c r="CS33" s="11">
        <f t="shared" si="9"/>
        <v>0</v>
      </c>
      <c r="CT33" s="11">
        <f t="shared" si="10"/>
        <v>529997.5</v>
      </c>
      <c r="CU33" s="11">
        <f t="shared" si="11"/>
        <v>43306.8</v>
      </c>
    </row>
    <row r="34" spans="1:99" x14ac:dyDescent="0.2">
      <c r="A34" s="10" t="s">
        <v>33</v>
      </c>
      <c r="B34" s="11"/>
      <c r="C34" s="11">
        <v>74659.8</v>
      </c>
      <c r="D34" s="11"/>
      <c r="E34" s="11">
        <v>56005.599999999999</v>
      </c>
      <c r="F34" s="11">
        <v>18654.2</v>
      </c>
      <c r="G34" s="11">
        <v>23349.9</v>
      </c>
      <c r="H34" s="11"/>
      <c r="I34" s="11">
        <v>23349.9</v>
      </c>
      <c r="J34" s="11"/>
      <c r="K34" s="11">
        <v>13952.2</v>
      </c>
      <c r="L34" s="11"/>
      <c r="M34" s="11">
        <v>13952.2</v>
      </c>
      <c r="N34" s="11">
        <v>668.6</v>
      </c>
      <c r="O34" s="11"/>
      <c r="P34" s="11">
        <v>334.3</v>
      </c>
      <c r="Q34" s="11">
        <v>334.3</v>
      </c>
      <c r="R34" s="11">
        <v>24.4</v>
      </c>
      <c r="S34" s="11"/>
      <c r="T34" s="11">
        <v>24.4</v>
      </c>
      <c r="U34" s="11">
        <v>1997.8</v>
      </c>
      <c r="V34" s="11"/>
      <c r="W34" s="11">
        <v>1997.8</v>
      </c>
      <c r="X34" s="11"/>
      <c r="Y34" s="11"/>
      <c r="Z34" s="11"/>
      <c r="AA34" s="11">
        <v>9582.6</v>
      </c>
      <c r="AB34" s="11"/>
      <c r="AC34" s="11">
        <v>9582.6</v>
      </c>
      <c r="AD34" s="11"/>
      <c r="AE34" s="11"/>
      <c r="AF34" s="11">
        <v>812</v>
      </c>
      <c r="AG34" s="11"/>
      <c r="AH34" s="11">
        <v>812</v>
      </c>
      <c r="AI34" s="11">
        <v>45.9</v>
      </c>
      <c r="AJ34" s="11">
        <v>45.9</v>
      </c>
      <c r="AK34" s="11"/>
      <c r="AL34" s="11"/>
      <c r="AM34" s="11"/>
      <c r="AN34" s="11"/>
      <c r="AO34" s="11">
        <v>137.19999999999999</v>
      </c>
      <c r="AP34" s="11">
        <v>137.19999999999999</v>
      </c>
      <c r="AQ34" s="11">
        <v>4649.3999999999996</v>
      </c>
      <c r="AR34" s="11"/>
      <c r="AS34" s="11">
        <v>1985.5</v>
      </c>
      <c r="AT34" s="11">
        <v>2663.9</v>
      </c>
      <c r="AU34" s="11">
        <v>380.8</v>
      </c>
      <c r="AV34" s="11"/>
      <c r="AW34" s="11">
        <v>380.8</v>
      </c>
      <c r="AX34" s="11">
        <v>16561.3</v>
      </c>
      <c r="AY34" s="11"/>
      <c r="AZ34" s="11">
        <v>16473.099999999999</v>
      </c>
      <c r="BA34" s="11">
        <v>88.2</v>
      </c>
      <c r="BB34" s="11">
        <v>800</v>
      </c>
      <c r="BC34" s="11"/>
      <c r="BD34" s="11"/>
      <c r="BE34" s="11">
        <v>800</v>
      </c>
      <c r="BF34" s="11"/>
      <c r="BG34" s="11"/>
      <c r="BH34" s="11">
        <v>1501.3</v>
      </c>
      <c r="BI34" s="11"/>
      <c r="BJ34" s="11">
        <v>1400.1</v>
      </c>
      <c r="BK34" s="11">
        <v>101.2</v>
      </c>
      <c r="BL34" s="11"/>
      <c r="BM34" s="11"/>
      <c r="BN34" s="11"/>
      <c r="BO34" s="11"/>
      <c r="BP34" s="11">
        <f t="shared" si="0"/>
        <v>149123.20000000001</v>
      </c>
      <c r="BQ34" s="11">
        <f t="shared" si="1"/>
        <v>0</v>
      </c>
      <c r="BR34" s="11">
        <f t="shared" si="2"/>
        <v>114717.9</v>
      </c>
      <c r="BS34" s="11">
        <f t="shared" si="3"/>
        <v>34405.300000000003</v>
      </c>
      <c r="BT34" s="11">
        <f t="shared" si="4"/>
        <v>130368.9</v>
      </c>
      <c r="BU34" s="11"/>
      <c r="BV34" s="12">
        <v>130368.9</v>
      </c>
      <c r="BW34" s="11"/>
      <c r="BX34" s="11">
        <f t="shared" si="5"/>
        <v>200352.90000000002</v>
      </c>
      <c r="BY34" s="11"/>
      <c r="BZ34" s="12">
        <v>170141.6</v>
      </c>
      <c r="CA34" s="12">
        <v>30211.300000000003</v>
      </c>
      <c r="CB34" s="11">
        <f t="shared" si="6"/>
        <v>485528.9</v>
      </c>
      <c r="CC34" s="11"/>
      <c r="CD34" s="12">
        <v>485528.9</v>
      </c>
      <c r="CE34" s="12">
        <v>0</v>
      </c>
      <c r="CF34" s="11">
        <f t="shared" si="7"/>
        <v>23791</v>
      </c>
      <c r="CG34" s="11"/>
      <c r="CH34" s="12">
        <v>23791</v>
      </c>
      <c r="CI34" s="11"/>
      <c r="CJ34" s="11"/>
      <c r="CK34" s="11"/>
      <c r="CL34" s="11"/>
      <c r="CM34" s="11"/>
      <c r="CN34" s="11"/>
      <c r="CO34" s="11"/>
      <c r="CP34" s="11"/>
      <c r="CQ34" s="11"/>
      <c r="CR34" s="11">
        <f t="shared" si="8"/>
        <v>989164.9</v>
      </c>
      <c r="CS34" s="11">
        <f t="shared" si="9"/>
        <v>0</v>
      </c>
      <c r="CT34" s="11">
        <f t="shared" si="10"/>
        <v>924548.3</v>
      </c>
      <c r="CU34" s="11">
        <f t="shared" si="11"/>
        <v>64616.600000000006</v>
      </c>
    </row>
    <row r="35" spans="1:99" x14ac:dyDescent="0.2">
      <c r="A35" s="10" t="s">
        <v>34</v>
      </c>
      <c r="B35" s="11"/>
      <c r="C35" s="11">
        <v>129619.9</v>
      </c>
      <c r="D35" s="11"/>
      <c r="E35" s="11">
        <v>97238.9</v>
      </c>
      <c r="F35" s="11">
        <v>32381</v>
      </c>
      <c r="G35" s="11">
        <v>29573.7</v>
      </c>
      <c r="H35" s="11"/>
      <c r="I35" s="11">
        <v>29573.7</v>
      </c>
      <c r="J35" s="11"/>
      <c r="K35" s="11">
        <v>16307.6</v>
      </c>
      <c r="L35" s="11"/>
      <c r="M35" s="11">
        <v>16307.6</v>
      </c>
      <c r="N35" s="11">
        <v>2444</v>
      </c>
      <c r="O35" s="11"/>
      <c r="P35" s="11">
        <v>1222</v>
      </c>
      <c r="Q35" s="11">
        <v>1222</v>
      </c>
      <c r="R35" s="11">
        <v>63</v>
      </c>
      <c r="S35" s="11"/>
      <c r="T35" s="11">
        <v>63</v>
      </c>
      <c r="U35" s="11">
        <v>1865.5</v>
      </c>
      <c r="V35" s="11"/>
      <c r="W35" s="11">
        <v>1865.5</v>
      </c>
      <c r="X35" s="11"/>
      <c r="Y35" s="11"/>
      <c r="Z35" s="11"/>
      <c r="AA35" s="11">
        <v>13000</v>
      </c>
      <c r="AB35" s="11"/>
      <c r="AC35" s="11">
        <v>13000</v>
      </c>
      <c r="AD35" s="11"/>
      <c r="AE35" s="11"/>
      <c r="AF35" s="11">
        <v>1847.1</v>
      </c>
      <c r="AG35" s="11"/>
      <c r="AH35" s="11">
        <v>1847.1</v>
      </c>
      <c r="AI35" s="11"/>
      <c r="AJ35" s="11"/>
      <c r="AK35" s="11">
        <v>21</v>
      </c>
      <c r="AL35" s="11"/>
      <c r="AM35" s="11">
        <v>21</v>
      </c>
      <c r="AN35" s="11"/>
      <c r="AO35" s="11"/>
      <c r="AP35" s="11"/>
      <c r="AQ35" s="11">
        <v>11234</v>
      </c>
      <c r="AR35" s="11"/>
      <c r="AS35" s="11">
        <v>2683.1</v>
      </c>
      <c r="AT35" s="11">
        <v>8550.9</v>
      </c>
      <c r="AU35" s="11">
        <v>1592.5</v>
      </c>
      <c r="AV35" s="11"/>
      <c r="AW35" s="11">
        <v>1592.5</v>
      </c>
      <c r="AX35" s="11">
        <v>1177.0999999999999</v>
      </c>
      <c r="AY35" s="11"/>
      <c r="AZ35" s="11">
        <v>901.8</v>
      </c>
      <c r="BA35" s="11">
        <v>275.3</v>
      </c>
      <c r="BB35" s="11">
        <v>120</v>
      </c>
      <c r="BC35" s="11"/>
      <c r="BD35" s="11">
        <v>60</v>
      </c>
      <c r="BE35" s="11">
        <v>60</v>
      </c>
      <c r="BF35" s="11"/>
      <c r="BG35" s="11"/>
      <c r="BH35" s="11">
        <v>2496</v>
      </c>
      <c r="BI35" s="11"/>
      <c r="BJ35" s="11">
        <v>2488</v>
      </c>
      <c r="BK35" s="11">
        <v>8</v>
      </c>
      <c r="BL35" s="11">
        <v>28.2</v>
      </c>
      <c r="BM35" s="11"/>
      <c r="BN35" s="11"/>
      <c r="BO35" s="11">
        <v>28.2</v>
      </c>
      <c r="BP35" s="11">
        <f t="shared" si="0"/>
        <v>211389.6</v>
      </c>
      <c r="BQ35" s="11">
        <f t="shared" si="1"/>
        <v>0</v>
      </c>
      <c r="BR35" s="11">
        <f t="shared" si="2"/>
        <v>153998.70000000001</v>
      </c>
      <c r="BS35" s="11">
        <f t="shared" si="3"/>
        <v>57390.9</v>
      </c>
      <c r="BT35" s="11">
        <f t="shared" si="4"/>
        <v>123795.6</v>
      </c>
      <c r="BU35" s="11"/>
      <c r="BV35" s="12">
        <v>123795.6</v>
      </c>
      <c r="BW35" s="11"/>
      <c r="BX35" s="11">
        <f t="shared" si="5"/>
        <v>400012.5</v>
      </c>
      <c r="BY35" s="11"/>
      <c r="BZ35" s="12">
        <v>330748.40000000002</v>
      </c>
      <c r="CA35" s="12">
        <v>69264.100000000006</v>
      </c>
      <c r="CB35" s="11">
        <f t="shared" si="6"/>
        <v>628950.5</v>
      </c>
      <c r="CC35" s="11"/>
      <c r="CD35" s="12">
        <v>628673.4</v>
      </c>
      <c r="CE35" s="12">
        <v>277.10000000000002</v>
      </c>
      <c r="CF35" s="11">
        <f t="shared" si="7"/>
        <v>10397.199999999999</v>
      </c>
      <c r="CG35" s="11"/>
      <c r="CH35" s="12">
        <v>10397.199999999999</v>
      </c>
      <c r="CI35" s="11"/>
      <c r="CJ35" s="11"/>
      <c r="CK35" s="11"/>
      <c r="CL35" s="11"/>
      <c r="CM35" s="11"/>
      <c r="CN35" s="11"/>
      <c r="CO35" s="11"/>
      <c r="CP35" s="11"/>
      <c r="CQ35" s="11"/>
      <c r="CR35" s="11">
        <f t="shared" si="8"/>
        <v>1374545.4000000001</v>
      </c>
      <c r="CS35" s="11">
        <f t="shared" si="9"/>
        <v>0</v>
      </c>
      <c r="CT35" s="11">
        <f t="shared" si="10"/>
        <v>1247613.3</v>
      </c>
      <c r="CU35" s="11">
        <f t="shared" si="11"/>
        <v>126932.1</v>
      </c>
    </row>
    <row r="36" spans="1:99" x14ac:dyDescent="0.2">
      <c r="A36" s="10" t="s">
        <v>35</v>
      </c>
      <c r="B36" s="11"/>
      <c r="C36" s="11">
        <v>212270.8</v>
      </c>
      <c r="D36" s="11"/>
      <c r="E36" s="11">
        <v>165376.79999999999</v>
      </c>
      <c r="F36" s="11">
        <v>46894</v>
      </c>
      <c r="G36" s="11">
        <v>51629.7</v>
      </c>
      <c r="H36" s="11"/>
      <c r="I36" s="11">
        <v>51629.7</v>
      </c>
      <c r="J36" s="11"/>
      <c r="K36" s="11">
        <v>19690.2</v>
      </c>
      <c r="L36" s="11"/>
      <c r="M36" s="11">
        <v>19690.2</v>
      </c>
      <c r="N36" s="11">
        <v>823.6</v>
      </c>
      <c r="O36" s="11"/>
      <c r="P36" s="11">
        <v>411.8</v>
      </c>
      <c r="Q36" s="11">
        <v>411.8</v>
      </c>
      <c r="R36" s="11">
        <v>321.3</v>
      </c>
      <c r="S36" s="11"/>
      <c r="T36" s="11">
        <v>321.3</v>
      </c>
      <c r="U36" s="11">
        <v>2814.8</v>
      </c>
      <c r="V36" s="11"/>
      <c r="W36" s="11">
        <v>2814.8</v>
      </c>
      <c r="X36" s="11"/>
      <c r="Y36" s="11"/>
      <c r="Z36" s="11"/>
      <c r="AA36" s="11">
        <v>35174</v>
      </c>
      <c r="AB36" s="11"/>
      <c r="AC36" s="11">
        <v>35174</v>
      </c>
      <c r="AD36" s="11"/>
      <c r="AE36" s="11"/>
      <c r="AF36" s="11">
        <v>2917</v>
      </c>
      <c r="AG36" s="11"/>
      <c r="AH36" s="11">
        <v>2917</v>
      </c>
      <c r="AI36" s="11">
        <v>204.9</v>
      </c>
      <c r="AJ36" s="11">
        <v>204.9</v>
      </c>
      <c r="AK36" s="11">
        <v>3</v>
      </c>
      <c r="AL36" s="11"/>
      <c r="AM36" s="11">
        <v>3</v>
      </c>
      <c r="AN36" s="11"/>
      <c r="AO36" s="11"/>
      <c r="AP36" s="11"/>
      <c r="AQ36" s="11">
        <v>20021.7</v>
      </c>
      <c r="AR36" s="11"/>
      <c r="AS36" s="11">
        <v>5967.9</v>
      </c>
      <c r="AT36" s="11">
        <v>14053.8</v>
      </c>
      <c r="AU36" s="11">
        <v>1738.1</v>
      </c>
      <c r="AV36" s="11"/>
      <c r="AW36" s="11">
        <v>1738.1</v>
      </c>
      <c r="AX36" s="11">
        <v>12977.7</v>
      </c>
      <c r="AY36" s="11"/>
      <c r="AZ36" s="11">
        <v>12646</v>
      </c>
      <c r="BA36" s="11">
        <v>331.7</v>
      </c>
      <c r="BB36" s="11">
        <v>2000</v>
      </c>
      <c r="BC36" s="11"/>
      <c r="BD36" s="11">
        <v>1000</v>
      </c>
      <c r="BE36" s="11">
        <v>1000</v>
      </c>
      <c r="BF36" s="11"/>
      <c r="BG36" s="11"/>
      <c r="BH36" s="11">
        <v>2715</v>
      </c>
      <c r="BI36" s="11"/>
      <c r="BJ36" s="11">
        <v>2715</v>
      </c>
      <c r="BK36" s="11"/>
      <c r="BL36" s="11"/>
      <c r="BM36" s="11"/>
      <c r="BN36" s="11"/>
      <c r="BO36" s="11"/>
      <c r="BP36" s="11">
        <f t="shared" si="0"/>
        <v>365301.8</v>
      </c>
      <c r="BQ36" s="11">
        <f t="shared" si="1"/>
        <v>0</v>
      </c>
      <c r="BR36" s="11">
        <f t="shared" si="2"/>
        <v>264416.8</v>
      </c>
      <c r="BS36" s="11">
        <f t="shared" si="3"/>
        <v>100885</v>
      </c>
      <c r="BT36" s="11">
        <f t="shared" si="4"/>
        <v>162249</v>
      </c>
      <c r="BU36" s="11"/>
      <c r="BV36" s="12">
        <v>162249</v>
      </c>
      <c r="BW36" s="11"/>
      <c r="BX36" s="11">
        <f t="shared" si="5"/>
        <v>448858.19999999995</v>
      </c>
      <c r="BY36" s="11"/>
      <c r="BZ36" s="12">
        <v>324881.8</v>
      </c>
      <c r="CA36" s="12">
        <v>123976.4</v>
      </c>
      <c r="CB36" s="11">
        <f t="shared" si="6"/>
        <v>796665.60000000009</v>
      </c>
      <c r="CC36" s="11"/>
      <c r="CD36" s="12">
        <v>796381.60000000009</v>
      </c>
      <c r="CE36" s="12">
        <v>284</v>
      </c>
      <c r="CF36" s="11">
        <f t="shared" si="7"/>
        <v>13004.1</v>
      </c>
      <c r="CG36" s="11"/>
      <c r="CH36" s="12">
        <v>13004.1</v>
      </c>
      <c r="CI36" s="11"/>
      <c r="CJ36" s="11"/>
      <c r="CK36" s="11"/>
      <c r="CL36" s="11"/>
      <c r="CM36" s="11"/>
      <c r="CN36" s="11"/>
      <c r="CO36" s="11"/>
      <c r="CP36" s="11"/>
      <c r="CQ36" s="11"/>
      <c r="CR36" s="11">
        <f t="shared" si="8"/>
        <v>1786078.7000000002</v>
      </c>
      <c r="CS36" s="11">
        <f t="shared" si="9"/>
        <v>0</v>
      </c>
      <c r="CT36" s="11">
        <f t="shared" si="10"/>
        <v>1560933.3000000003</v>
      </c>
      <c r="CU36" s="11">
        <f t="shared" si="11"/>
        <v>225145.4</v>
      </c>
    </row>
    <row r="37" spans="1:99" x14ac:dyDescent="0.2">
      <c r="A37" s="10" t="s">
        <v>36</v>
      </c>
      <c r="B37" s="11"/>
      <c r="C37" s="11">
        <v>42480.6</v>
      </c>
      <c r="D37" s="11"/>
      <c r="E37" s="11">
        <v>31864.3</v>
      </c>
      <c r="F37" s="11">
        <v>10616.3</v>
      </c>
      <c r="G37" s="11">
        <v>10894</v>
      </c>
      <c r="H37" s="11"/>
      <c r="I37" s="11">
        <v>10894</v>
      </c>
      <c r="J37" s="11"/>
      <c r="K37" s="11">
        <v>3013</v>
      </c>
      <c r="L37" s="11"/>
      <c r="M37" s="11">
        <v>3013</v>
      </c>
      <c r="N37" s="11">
        <v>102</v>
      </c>
      <c r="O37" s="11"/>
      <c r="P37" s="11">
        <v>51</v>
      </c>
      <c r="Q37" s="11">
        <v>51</v>
      </c>
      <c r="R37" s="11"/>
      <c r="S37" s="11"/>
      <c r="T37" s="11"/>
      <c r="U37" s="11">
        <v>590</v>
      </c>
      <c r="V37" s="11"/>
      <c r="W37" s="11">
        <v>590</v>
      </c>
      <c r="X37" s="11"/>
      <c r="Y37" s="11"/>
      <c r="Z37" s="11"/>
      <c r="AA37" s="11">
        <v>3127.7</v>
      </c>
      <c r="AB37" s="11"/>
      <c r="AC37" s="11">
        <v>3127.7</v>
      </c>
      <c r="AD37" s="11"/>
      <c r="AE37" s="11"/>
      <c r="AF37" s="11">
        <v>269</v>
      </c>
      <c r="AG37" s="11"/>
      <c r="AH37" s="11">
        <v>269</v>
      </c>
      <c r="AI37" s="11">
        <v>6.5</v>
      </c>
      <c r="AJ37" s="11">
        <v>6.5</v>
      </c>
      <c r="AK37" s="11"/>
      <c r="AL37" s="11"/>
      <c r="AM37" s="11"/>
      <c r="AN37" s="11"/>
      <c r="AO37" s="11"/>
      <c r="AP37" s="11"/>
      <c r="AQ37" s="11">
        <v>2426</v>
      </c>
      <c r="AR37" s="11"/>
      <c r="AS37" s="11">
        <v>721</v>
      </c>
      <c r="AT37" s="11">
        <v>1705</v>
      </c>
      <c r="AU37" s="11">
        <v>421.1</v>
      </c>
      <c r="AV37" s="11"/>
      <c r="AW37" s="11">
        <v>421.1</v>
      </c>
      <c r="AX37" s="11">
        <v>11372.5</v>
      </c>
      <c r="AY37" s="11"/>
      <c r="AZ37" s="11">
        <v>4138.3</v>
      </c>
      <c r="BA37" s="11">
        <v>7234.2</v>
      </c>
      <c r="BB37" s="11">
        <v>105</v>
      </c>
      <c r="BC37" s="11"/>
      <c r="BD37" s="11">
        <v>52.5</v>
      </c>
      <c r="BE37" s="11">
        <v>52.5</v>
      </c>
      <c r="BF37" s="11"/>
      <c r="BG37" s="11"/>
      <c r="BH37" s="11">
        <v>1514.5</v>
      </c>
      <c r="BI37" s="11"/>
      <c r="BJ37" s="11">
        <v>1507.3</v>
      </c>
      <c r="BK37" s="11">
        <v>7.2</v>
      </c>
      <c r="BL37" s="11"/>
      <c r="BM37" s="11"/>
      <c r="BN37" s="11"/>
      <c r="BO37" s="11"/>
      <c r="BP37" s="11">
        <f t="shared" si="0"/>
        <v>76321.899999999994</v>
      </c>
      <c r="BQ37" s="11">
        <f t="shared" si="1"/>
        <v>0</v>
      </c>
      <c r="BR37" s="11">
        <f t="shared" si="2"/>
        <v>52931.5</v>
      </c>
      <c r="BS37" s="11">
        <f t="shared" si="3"/>
        <v>23390.399999999998</v>
      </c>
      <c r="BT37" s="11">
        <f t="shared" si="4"/>
        <v>105887.9</v>
      </c>
      <c r="BU37" s="11"/>
      <c r="BV37" s="12">
        <v>105887.9</v>
      </c>
      <c r="BW37" s="11"/>
      <c r="BX37" s="11">
        <f t="shared" si="5"/>
        <v>226555.1</v>
      </c>
      <c r="BY37" s="11"/>
      <c r="BZ37" s="12">
        <v>207349.5</v>
      </c>
      <c r="CA37" s="12">
        <v>19205.599999999999</v>
      </c>
      <c r="CB37" s="11">
        <f t="shared" si="6"/>
        <v>279770.49999999994</v>
      </c>
      <c r="CC37" s="11"/>
      <c r="CD37" s="12">
        <v>279770.49999999994</v>
      </c>
      <c r="CE37" s="12">
        <v>0</v>
      </c>
      <c r="CF37" s="11">
        <f t="shared" si="7"/>
        <v>9937.5</v>
      </c>
      <c r="CG37" s="11"/>
      <c r="CH37" s="12">
        <v>9937.5</v>
      </c>
      <c r="CI37" s="11"/>
      <c r="CJ37" s="11"/>
      <c r="CK37" s="11"/>
      <c r="CL37" s="11"/>
      <c r="CM37" s="11"/>
      <c r="CN37" s="11"/>
      <c r="CO37" s="11"/>
      <c r="CP37" s="11"/>
      <c r="CQ37" s="11"/>
      <c r="CR37" s="11">
        <f t="shared" si="8"/>
        <v>698472.89999999991</v>
      </c>
      <c r="CS37" s="11">
        <f t="shared" si="9"/>
        <v>0</v>
      </c>
      <c r="CT37" s="11">
        <f t="shared" si="10"/>
        <v>655876.89999999991</v>
      </c>
      <c r="CU37" s="11">
        <f t="shared" si="11"/>
        <v>42596</v>
      </c>
    </row>
    <row r="38" spans="1:99" x14ac:dyDescent="0.2">
      <c r="A38" s="10" t="s">
        <v>37</v>
      </c>
      <c r="B38" s="11"/>
      <c r="C38" s="11">
        <v>75080.2</v>
      </c>
      <c r="D38" s="11"/>
      <c r="E38" s="11">
        <v>67365.100000000006</v>
      </c>
      <c r="F38" s="11">
        <v>7715.1</v>
      </c>
      <c r="G38" s="11">
        <v>9906.2999999999993</v>
      </c>
      <c r="H38" s="11"/>
      <c r="I38" s="11">
        <v>9906.2999999999993</v>
      </c>
      <c r="J38" s="11"/>
      <c r="K38" s="11">
        <v>3418.6</v>
      </c>
      <c r="L38" s="11"/>
      <c r="M38" s="11">
        <v>3418.6</v>
      </c>
      <c r="N38" s="11">
        <v>1016</v>
      </c>
      <c r="O38" s="11"/>
      <c r="P38" s="11">
        <v>508</v>
      </c>
      <c r="Q38" s="11">
        <v>508</v>
      </c>
      <c r="R38" s="11"/>
      <c r="S38" s="11"/>
      <c r="T38" s="11"/>
      <c r="U38" s="11">
        <v>249.7</v>
      </c>
      <c r="V38" s="11"/>
      <c r="W38" s="11">
        <v>249.7</v>
      </c>
      <c r="X38" s="11"/>
      <c r="Y38" s="11"/>
      <c r="Z38" s="11"/>
      <c r="AA38" s="11">
        <v>1441.8</v>
      </c>
      <c r="AB38" s="11"/>
      <c r="AC38" s="11">
        <v>1441.8</v>
      </c>
      <c r="AD38" s="11"/>
      <c r="AE38" s="11"/>
      <c r="AF38" s="11">
        <v>283.5</v>
      </c>
      <c r="AG38" s="11"/>
      <c r="AH38" s="11">
        <v>283.5</v>
      </c>
      <c r="AI38" s="11"/>
      <c r="AJ38" s="11"/>
      <c r="AK38" s="11"/>
      <c r="AL38" s="11"/>
      <c r="AM38" s="11"/>
      <c r="AN38" s="11"/>
      <c r="AO38" s="11"/>
      <c r="AP38" s="11"/>
      <c r="AQ38" s="11">
        <v>2293.6999999999998</v>
      </c>
      <c r="AR38" s="11"/>
      <c r="AS38" s="11">
        <v>516.6</v>
      </c>
      <c r="AT38" s="11">
        <v>1777.1</v>
      </c>
      <c r="AU38" s="11">
        <v>364.4</v>
      </c>
      <c r="AV38" s="11"/>
      <c r="AW38" s="11">
        <v>364.4</v>
      </c>
      <c r="AX38" s="11">
        <v>1236.9000000000001</v>
      </c>
      <c r="AY38" s="11"/>
      <c r="AZ38" s="11">
        <v>0</v>
      </c>
      <c r="BA38" s="11">
        <v>1236.9000000000001</v>
      </c>
      <c r="BB38" s="11">
        <v>922.6</v>
      </c>
      <c r="BC38" s="11"/>
      <c r="BD38" s="11">
        <v>901.3</v>
      </c>
      <c r="BE38" s="11">
        <v>21.3</v>
      </c>
      <c r="BF38" s="11"/>
      <c r="BG38" s="11"/>
      <c r="BH38" s="11">
        <v>646.4</v>
      </c>
      <c r="BI38" s="11"/>
      <c r="BJ38" s="11">
        <v>646.4</v>
      </c>
      <c r="BK38" s="11"/>
      <c r="BL38" s="11"/>
      <c r="BM38" s="11"/>
      <c r="BN38" s="11"/>
      <c r="BO38" s="11"/>
      <c r="BP38" s="11">
        <f t="shared" si="0"/>
        <v>96860.1</v>
      </c>
      <c r="BQ38" s="11">
        <f t="shared" si="1"/>
        <v>0</v>
      </c>
      <c r="BR38" s="11">
        <f t="shared" si="2"/>
        <v>83910.200000000012</v>
      </c>
      <c r="BS38" s="11">
        <f t="shared" si="3"/>
        <v>12949.900000000001</v>
      </c>
      <c r="BT38" s="11">
        <f t="shared" si="4"/>
        <v>29467.7</v>
      </c>
      <c r="BU38" s="11"/>
      <c r="BV38" s="12">
        <v>29467.7</v>
      </c>
      <c r="BW38" s="11"/>
      <c r="BX38" s="11">
        <f t="shared" si="5"/>
        <v>160635.4</v>
      </c>
      <c r="BY38" s="11"/>
      <c r="BZ38" s="12">
        <v>155876.1</v>
      </c>
      <c r="CA38" s="12">
        <v>4759.2999999999993</v>
      </c>
      <c r="CB38" s="11">
        <f t="shared" si="6"/>
        <v>277171.20000000001</v>
      </c>
      <c r="CC38" s="11"/>
      <c r="CD38" s="12">
        <v>277171.20000000001</v>
      </c>
      <c r="CE38" s="12">
        <v>0</v>
      </c>
      <c r="CF38" s="11">
        <f t="shared" si="7"/>
        <v>9956.6999999999989</v>
      </c>
      <c r="CG38" s="11"/>
      <c r="CH38" s="12">
        <v>9956.6999999999989</v>
      </c>
      <c r="CI38" s="11"/>
      <c r="CJ38" s="11"/>
      <c r="CK38" s="11"/>
      <c r="CL38" s="11"/>
      <c r="CM38" s="11"/>
      <c r="CN38" s="11"/>
      <c r="CO38" s="11"/>
      <c r="CP38" s="11"/>
      <c r="CQ38" s="11"/>
      <c r="CR38" s="11">
        <f t="shared" si="8"/>
        <v>574091.09999999986</v>
      </c>
      <c r="CS38" s="11">
        <f t="shared" si="9"/>
        <v>0</v>
      </c>
      <c r="CT38" s="11">
        <f t="shared" si="10"/>
        <v>556381.89999999991</v>
      </c>
      <c r="CU38" s="11">
        <f t="shared" si="11"/>
        <v>17709.2</v>
      </c>
    </row>
    <row r="39" spans="1:99" x14ac:dyDescent="0.2">
      <c r="A39" s="10" t="s">
        <v>38</v>
      </c>
      <c r="B39" s="11"/>
      <c r="C39" s="11">
        <v>144599.20000000001</v>
      </c>
      <c r="D39" s="11"/>
      <c r="E39" s="11">
        <v>126697.3</v>
      </c>
      <c r="F39" s="11">
        <v>17901.900000000001</v>
      </c>
      <c r="G39" s="11">
        <v>16559.5</v>
      </c>
      <c r="H39" s="11"/>
      <c r="I39" s="11">
        <v>16559.5</v>
      </c>
      <c r="J39" s="11"/>
      <c r="K39" s="11">
        <v>11611</v>
      </c>
      <c r="L39" s="11"/>
      <c r="M39" s="11">
        <v>11611</v>
      </c>
      <c r="N39" s="11">
        <v>2229</v>
      </c>
      <c r="O39" s="11"/>
      <c r="P39" s="11">
        <v>1114.5</v>
      </c>
      <c r="Q39" s="11">
        <v>1114.5</v>
      </c>
      <c r="R39" s="11"/>
      <c r="S39" s="11"/>
      <c r="T39" s="11"/>
      <c r="U39" s="11">
        <v>1050.4000000000001</v>
      </c>
      <c r="V39" s="11"/>
      <c r="W39" s="11">
        <v>1050.4000000000001</v>
      </c>
      <c r="X39" s="11"/>
      <c r="Y39" s="11"/>
      <c r="Z39" s="11"/>
      <c r="AA39" s="11">
        <v>4074.1</v>
      </c>
      <c r="AB39" s="11"/>
      <c r="AC39" s="11">
        <v>4074.1</v>
      </c>
      <c r="AD39" s="11"/>
      <c r="AE39" s="11"/>
      <c r="AF39" s="11">
        <v>795.3</v>
      </c>
      <c r="AG39" s="11"/>
      <c r="AH39" s="11">
        <v>795.3</v>
      </c>
      <c r="AI39" s="11">
        <v>31.5</v>
      </c>
      <c r="AJ39" s="11">
        <v>31.5</v>
      </c>
      <c r="AK39" s="11"/>
      <c r="AL39" s="11"/>
      <c r="AM39" s="11"/>
      <c r="AN39" s="11"/>
      <c r="AO39" s="11">
        <v>3</v>
      </c>
      <c r="AP39" s="11">
        <v>3</v>
      </c>
      <c r="AQ39" s="11">
        <v>3689.8</v>
      </c>
      <c r="AR39" s="11"/>
      <c r="AS39" s="11">
        <v>1217.7</v>
      </c>
      <c r="AT39" s="11">
        <v>2472.1</v>
      </c>
      <c r="AU39" s="11">
        <v>228.9</v>
      </c>
      <c r="AV39" s="11"/>
      <c r="AW39" s="11">
        <v>228.9</v>
      </c>
      <c r="AX39" s="11">
        <v>100</v>
      </c>
      <c r="AY39" s="11"/>
      <c r="AZ39" s="11"/>
      <c r="BA39" s="11">
        <v>100</v>
      </c>
      <c r="BB39" s="11">
        <v>200</v>
      </c>
      <c r="BC39" s="11"/>
      <c r="BD39" s="11">
        <v>100</v>
      </c>
      <c r="BE39" s="11">
        <v>100</v>
      </c>
      <c r="BF39" s="11"/>
      <c r="BG39" s="11"/>
      <c r="BH39" s="11">
        <v>1992</v>
      </c>
      <c r="BI39" s="11"/>
      <c r="BJ39" s="11">
        <v>1986.3</v>
      </c>
      <c r="BK39" s="11">
        <v>5.7</v>
      </c>
      <c r="BL39" s="11"/>
      <c r="BM39" s="11"/>
      <c r="BN39" s="11"/>
      <c r="BO39" s="11"/>
      <c r="BP39" s="11">
        <f t="shared" si="0"/>
        <v>187163.7</v>
      </c>
      <c r="BQ39" s="11">
        <f t="shared" si="1"/>
        <v>0</v>
      </c>
      <c r="BR39" s="11">
        <f t="shared" si="2"/>
        <v>160310.5</v>
      </c>
      <c r="BS39" s="11">
        <f t="shared" si="3"/>
        <v>26853.200000000001</v>
      </c>
      <c r="BT39" s="11">
        <f t="shared" si="4"/>
        <v>31262.2</v>
      </c>
      <c r="BU39" s="11"/>
      <c r="BV39" s="12">
        <v>31262.2</v>
      </c>
      <c r="BW39" s="11"/>
      <c r="BX39" s="11">
        <f t="shared" si="5"/>
        <v>291745</v>
      </c>
      <c r="BY39" s="11"/>
      <c r="BZ39" s="12">
        <v>194857.8</v>
      </c>
      <c r="CA39" s="12">
        <v>96887.200000000012</v>
      </c>
      <c r="CB39" s="11">
        <f t="shared" si="6"/>
        <v>520316.7</v>
      </c>
      <c r="CC39" s="11"/>
      <c r="CD39" s="12">
        <v>520316.7</v>
      </c>
      <c r="CE39" s="12">
        <v>0</v>
      </c>
      <c r="CF39" s="11">
        <f t="shared" si="7"/>
        <v>12227.099999999999</v>
      </c>
      <c r="CG39" s="11"/>
      <c r="CH39" s="12">
        <v>12227.099999999999</v>
      </c>
      <c r="CI39" s="11"/>
      <c r="CJ39" s="11"/>
      <c r="CK39" s="11"/>
      <c r="CL39" s="11"/>
      <c r="CM39" s="11"/>
      <c r="CN39" s="11"/>
      <c r="CO39" s="11"/>
      <c r="CP39" s="11"/>
      <c r="CQ39" s="11"/>
      <c r="CR39" s="11">
        <f t="shared" si="8"/>
        <v>1042714.7</v>
      </c>
      <c r="CS39" s="11">
        <f t="shared" si="9"/>
        <v>0</v>
      </c>
      <c r="CT39" s="11">
        <f t="shared" si="10"/>
        <v>918974.29999999993</v>
      </c>
      <c r="CU39" s="11">
        <f t="shared" si="11"/>
        <v>123740.40000000001</v>
      </c>
    </row>
    <row r="40" spans="1:99" x14ac:dyDescent="0.2">
      <c r="A40" s="10" t="s">
        <v>39</v>
      </c>
      <c r="B40" s="11"/>
      <c r="C40" s="11">
        <v>145184.4</v>
      </c>
      <c r="D40" s="11"/>
      <c r="E40" s="11">
        <v>108910.39999999999</v>
      </c>
      <c r="F40" s="11">
        <v>36274</v>
      </c>
      <c r="G40" s="11">
        <v>16084.7</v>
      </c>
      <c r="H40" s="11"/>
      <c r="I40" s="11">
        <v>16084.7</v>
      </c>
      <c r="J40" s="11"/>
      <c r="K40" s="11">
        <v>20609.8</v>
      </c>
      <c r="L40" s="11"/>
      <c r="M40" s="11">
        <v>20609.8</v>
      </c>
      <c r="N40" s="11">
        <v>64.599999999999994</v>
      </c>
      <c r="O40" s="11"/>
      <c r="P40" s="11">
        <v>32.299999999999997</v>
      </c>
      <c r="Q40" s="11">
        <v>32.299999999999997</v>
      </c>
      <c r="R40" s="11">
        <v>21</v>
      </c>
      <c r="S40" s="11"/>
      <c r="T40" s="11">
        <v>21</v>
      </c>
      <c r="U40" s="11">
        <v>3218.2</v>
      </c>
      <c r="V40" s="11"/>
      <c r="W40" s="11">
        <v>3218.2</v>
      </c>
      <c r="X40" s="11"/>
      <c r="Y40" s="11"/>
      <c r="Z40" s="11"/>
      <c r="AA40" s="11">
        <v>17906.400000000001</v>
      </c>
      <c r="AB40" s="11"/>
      <c r="AC40" s="11">
        <v>17906.400000000001</v>
      </c>
      <c r="AD40" s="11"/>
      <c r="AE40" s="11"/>
      <c r="AF40" s="11">
        <v>2000</v>
      </c>
      <c r="AG40" s="11"/>
      <c r="AH40" s="11">
        <v>2000</v>
      </c>
      <c r="AI40" s="11">
        <v>205.7</v>
      </c>
      <c r="AJ40" s="11">
        <v>205.7</v>
      </c>
      <c r="AK40" s="11">
        <v>9</v>
      </c>
      <c r="AL40" s="11"/>
      <c r="AM40" s="11">
        <v>9</v>
      </c>
      <c r="AN40" s="11"/>
      <c r="AO40" s="11">
        <v>9</v>
      </c>
      <c r="AP40" s="11">
        <v>9</v>
      </c>
      <c r="AQ40" s="11">
        <v>20352</v>
      </c>
      <c r="AR40" s="11"/>
      <c r="AS40" s="11">
        <v>8815</v>
      </c>
      <c r="AT40" s="11">
        <v>11537</v>
      </c>
      <c r="AU40" s="11">
        <v>2188.6999999999998</v>
      </c>
      <c r="AV40" s="11"/>
      <c r="AW40" s="11">
        <v>2188.6999999999998</v>
      </c>
      <c r="AX40" s="11">
        <v>36354.400000000001</v>
      </c>
      <c r="AY40" s="11"/>
      <c r="AZ40" s="11">
        <v>34295.5</v>
      </c>
      <c r="BA40" s="11">
        <v>2058.9</v>
      </c>
      <c r="BB40" s="11">
        <v>500</v>
      </c>
      <c r="BC40" s="11"/>
      <c r="BD40" s="11">
        <v>250</v>
      </c>
      <c r="BE40" s="11">
        <v>250</v>
      </c>
      <c r="BF40" s="11"/>
      <c r="BG40" s="11"/>
      <c r="BH40" s="11">
        <v>2216.4</v>
      </c>
      <c r="BI40" s="11"/>
      <c r="BJ40" s="11">
        <v>2213.6</v>
      </c>
      <c r="BK40" s="11">
        <v>2.8</v>
      </c>
      <c r="BL40" s="11"/>
      <c r="BM40" s="11"/>
      <c r="BN40" s="11"/>
      <c r="BO40" s="11"/>
      <c r="BP40" s="11">
        <f t="shared" si="0"/>
        <v>266924.3</v>
      </c>
      <c r="BQ40" s="11">
        <f t="shared" si="1"/>
        <v>0</v>
      </c>
      <c r="BR40" s="11">
        <f t="shared" si="2"/>
        <v>195430</v>
      </c>
      <c r="BS40" s="11">
        <f t="shared" si="3"/>
        <v>71494.3</v>
      </c>
      <c r="BT40" s="11">
        <f t="shared" si="4"/>
        <v>146602</v>
      </c>
      <c r="BU40" s="11"/>
      <c r="BV40" s="12">
        <v>146602</v>
      </c>
      <c r="BW40" s="11"/>
      <c r="BX40" s="11">
        <f t="shared" si="5"/>
        <v>299776</v>
      </c>
      <c r="BY40" s="11"/>
      <c r="BZ40" s="12">
        <v>219566.9</v>
      </c>
      <c r="CA40" s="12">
        <v>80209.100000000006</v>
      </c>
      <c r="CB40" s="11">
        <f t="shared" si="6"/>
        <v>765992.20000000007</v>
      </c>
      <c r="CC40" s="11"/>
      <c r="CD40" s="12">
        <v>765718.3</v>
      </c>
      <c r="CE40" s="12">
        <v>273.89999999999998</v>
      </c>
      <c r="CF40" s="11">
        <f t="shared" si="7"/>
        <v>9617.2000000000007</v>
      </c>
      <c r="CG40" s="11"/>
      <c r="CH40" s="12">
        <v>9617.2000000000007</v>
      </c>
      <c r="CI40" s="11"/>
      <c r="CJ40" s="11"/>
      <c r="CK40" s="11"/>
      <c r="CL40" s="11"/>
      <c r="CM40" s="11"/>
      <c r="CN40" s="11"/>
      <c r="CO40" s="11"/>
      <c r="CP40" s="11"/>
      <c r="CQ40" s="11"/>
      <c r="CR40" s="11">
        <f t="shared" si="8"/>
        <v>1488911.7000000002</v>
      </c>
      <c r="CS40" s="11">
        <f t="shared" si="9"/>
        <v>0</v>
      </c>
      <c r="CT40" s="11">
        <f t="shared" si="10"/>
        <v>1336934.4000000001</v>
      </c>
      <c r="CU40" s="11">
        <f t="shared" si="11"/>
        <v>151977.30000000002</v>
      </c>
    </row>
    <row r="41" spans="1:99" x14ac:dyDescent="0.2">
      <c r="A41" s="10" t="s">
        <v>40</v>
      </c>
      <c r="B41" s="11"/>
      <c r="C41" s="11">
        <v>47612.800000000003</v>
      </c>
      <c r="D41" s="11"/>
      <c r="E41" s="11">
        <v>35710.400000000001</v>
      </c>
      <c r="F41" s="11">
        <v>11902.4</v>
      </c>
      <c r="G41" s="11">
        <v>14507.4</v>
      </c>
      <c r="H41" s="11"/>
      <c r="I41" s="11">
        <v>14507.4</v>
      </c>
      <c r="J41" s="11"/>
      <c r="K41" s="11">
        <v>6182.4</v>
      </c>
      <c r="L41" s="11"/>
      <c r="M41" s="11">
        <v>6182.4</v>
      </c>
      <c r="N41" s="11">
        <v>912</v>
      </c>
      <c r="O41" s="11"/>
      <c r="P41" s="11">
        <v>456</v>
      </c>
      <c r="Q41" s="11">
        <v>456</v>
      </c>
      <c r="R41" s="11"/>
      <c r="S41" s="11"/>
      <c r="T41" s="11"/>
      <c r="U41" s="11">
        <v>705.8</v>
      </c>
      <c r="V41" s="11"/>
      <c r="W41" s="11">
        <v>705.8</v>
      </c>
      <c r="X41" s="11"/>
      <c r="Y41" s="11"/>
      <c r="Z41" s="11"/>
      <c r="AA41" s="11">
        <v>1576.1</v>
      </c>
      <c r="AB41" s="11"/>
      <c r="AC41" s="11">
        <v>1576.1</v>
      </c>
      <c r="AD41" s="11"/>
      <c r="AE41" s="11"/>
      <c r="AF41" s="11">
        <v>784.3</v>
      </c>
      <c r="AG41" s="11"/>
      <c r="AH41" s="11">
        <v>784.3</v>
      </c>
      <c r="AI41" s="11">
        <v>7.2</v>
      </c>
      <c r="AJ41" s="11">
        <v>7.2</v>
      </c>
      <c r="AK41" s="11">
        <v>3</v>
      </c>
      <c r="AL41" s="11"/>
      <c r="AM41" s="11">
        <v>3</v>
      </c>
      <c r="AN41" s="11"/>
      <c r="AO41" s="11">
        <v>50</v>
      </c>
      <c r="AP41" s="11">
        <v>50</v>
      </c>
      <c r="AQ41" s="11">
        <v>1778</v>
      </c>
      <c r="AR41" s="11"/>
      <c r="AS41" s="11">
        <v>784</v>
      </c>
      <c r="AT41" s="11">
        <v>994</v>
      </c>
      <c r="AU41" s="11">
        <v>426.4</v>
      </c>
      <c r="AV41" s="11"/>
      <c r="AW41" s="11">
        <v>426.4</v>
      </c>
      <c r="AX41" s="11">
        <v>14083.5</v>
      </c>
      <c r="AY41" s="11"/>
      <c r="AZ41" s="11">
        <v>13494.5</v>
      </c>
      <c r="BA41" s="11">
        <v>589</v>
      </c>
      <c r="BB41" s="11">
        <v>177.2</v>
      </c>
      <c r="BC41" s="11"/>
      <c r="BD41" s="11">
        <v>88.6</v>
      </c>
      <c r="BE41" s="11">
        <v>88.6</v>
      </c>
      <c r="BF41" s="11"/>
      <c r="BG41" s="11"/>
      <c r="BH41" s="11">
        <v>675.4</v>
      </c>
      <c r="BI41" s="11"/>
      <c r="BJ41" s="11">
        <v>675.4</v>
      </c>
      <c r="BK41" s="11"/>
      <c r="BL41" s="11">
        <v>50</v>
      </c>
      <c r="BM41" s="11"/>
      <c r="BN41" s="11">
        <v>50</v>
      </c>
      <c r="BO41" s="11"/>
      <c r="BP41" s="11">
        <f t="shared" si="0"/>
        <v>89531.5</v>
      </c>
      <c r="BQ41" s="11">
        <f t="shared" si="1"/>
        <v>0</v>
      </c>
      <c r="BR41" s="11">
        <f t="shared" si="2"/>
        <v>73162.399999999994</v>
      </c>
      <c r="BS41" s="11">
        <f t="shared" si="3"/>
        <v>16369.099999999999</v>
      </c>
      <c r="BT41" s="11">
        <f t="shared" si="4"/>
        <v>93371.4</v>
      </c>
      <c r="BU41" s="11"/>
      <c r="BV41" s="12">
        <v>93371.4</v>
      </c>
      <c r="BW41" s="11"/>
      <c r="BX41" s="11">
        <f t="shared" si="5"/>
        <v>217264</v>
      </c>
      <c r="BY41" s="11"/>
      <c r="BZ41" s="12">
        <v>211556.3</v>
      </c>
      <c r="CA41" s="12">
        <v>5707.7</v>
      </c>
      <c r="CB41" s="11">
        <f t="shared" si="6"/>
        <v>355808.00000000006</v>
      </c>
      <c r="CC41" s="11"/>
      <c r="CD41" s="12">
        <v>355808.00000000006</v>
      </c>
      <c r="CE41" s="12">
        <v>0</v>
      </c>
      <c r="CF41" s="11">
        <f t="shared" si="7"/>
        <v>11333.3</v>
      </c>
      <c r="CG41" s="11"/>
      <c r="CH41" s="12">
        <v>11333.3</v>
      </c>
      <c r="CI41" s="11"/>
      <c r="CJ41" s="11"/>
      <c r="CK41" s="11"/>
      <c r="CL41" s="11"/>
      <c r="CM41" s="11"/>
      <c r="CN41" s="11"/>
      <c r="CO41" s="11"/>
      <c r="CP41" s="11"/>
      <c r="CQ41" s="11"/>
      <c r="CR41" s="11">
        <f t="shared" si="8"/>
        <v>767308.20000000019</v>
      </c>
      <c r="CS41" s="11">
        <f t="shared" si="9"/>
        <v>0</v>
      </c>
      <c r="CT41" s="11">
        <f t="shared" si="10"/>
        <v>745231.40000000014</v>
      </c>
      <c r="CU41" s="11">
        <f t="shared" si="11"/>
        <v>22076.799999999999</v>
      </c>
    </row>
    <row r="42" spans="1:99" x14ac:dyDescent="0.2">
      <c r="A42" s="10" t="s">
        <v>41</v>
      </c>
      <c r="B42" s="11"/>
      <c r="C42" s="11">
        <v>77006</v>
      </c>
      <c r="D42" s="11"/>
      <c r="E42" s="11">
        <v>57782.2</v>
      </c>
      <c r="F42" s="11">
        <v>19223.8</v>
      </c>
      <c r="G42" s="11">
        <v>24497.9</v>
      </c>
      <c r="H42" s="11"/>
      <c r="I42" s="11">
        <v>24497.9</v>
      </c>
      <c r="J42" s="11"/>
      <c r="K42" s="11">
        <v>8779.2000000000007</v>
      </c>
      <c r="L42" s="11"/>
      <c r="M42" s="11">
        <v>8779.2000000000007</v>
      </c>
      <c r="N42" s="11">
        <v>167</v>
      </c>
      <c r="O42" s="11"/>
      <c r="P42" s="11">
        <v>83.5</v>
      </c>
      <c r="Q42" s="11">
        <v>83.5</v>
      </c>
      <c r="R42" s="11"/>
      <c r="S42" s="11"/>
      <c r="T42" s="11"/>
      <c r="U42" s="11">
        <v>1374.3</v>
      </c>
      <c r="V42" s="11"/>
      <c r="W42" s="11">
        <v>1374.3</v>
      </c>
      <c r="X42" s="11"/>
      <c r="Y42" s="11"/>
      <c r="Z42" s="11"/>
      <c r="AA42" s="11">
        <v>8830.7000000000007</v>
      </c>
      <c r="AB42" s="11"/>
      <c r="AC42" s="11">
        <v>8830.7000000000007</v>
      </c>
      <c r="AD42" s="11"/>
      <c r="AE42" s="11"/>
      <c r="AF42" s="11">
        <v>1119.4000000000001</v>
      </c>
      <c r="AG42" s="11"/>
      <c r="AH42" s="11">
        <v>1119.4000000000001</v>
      </c>
      <c r="AI42" s="11"/>
      <c r="AJ42" s="11"/>
      <c r="AK42" s="11">
        <v>33</v>
      </c>
      <c r="AL42" s="11"/>
      <c r="AM42" s="11">
        <v>33</v>
      </c>
      <c r="AN42" s="11"/>
      <c r="AO42" s="11"/>
      <c r="AP42" s="11"/>
      <c r="AQ42" s="11">
        <v>4705.8</v>
      </c>
      <c r="AR42" s="11"/>
      <c r="AS42" s="11">
        <v>1671.4</v>
      </c>
      <c r="AT42" s="11">
        <v>3034.4</v>
      </c>
      <c r="AU42" s="11">
        <v>652.6</v>
      </c>
      <c r="AV42" s="11"/>
      <c r="AW42" s="11">
        <v>652.6</v>
      </c>
      <c r="AX42" s="11">
        <v>9305.6</v>
      </c>
      <c r="AY42" s="11"/>
      <c r="AZ42" s="11">
        <v>8626.2999999999993</v>
      </c>
      <c r="BA42" s="11">
        <v>679.3</v>
      </c>
      <c r="BB42" s="11">
        <v>354</v>
      </c>
      <c r="BC42" s="11"/>
      <c r="BD42" s="11">
        <v>177</v>
      </c>
      <c r="BE42" s="11">
        <v>177</v>
      </c>
      <c r="BF42" s="11"/>
      <c r="BG42" s="11"/>
      <c r="BH42" s="11">
        <v>1763</v>
      </c>
      <c r="BI42" s="11"/>
      <c r="BJ42" s="11">
        <v>1708.5</v>
      </c>
      <c r="BK42" s="11">
        <v>54.5</v>
      </c>
      <c r="BL42" s="11"/>
      <c r="BM42" s="11"/>
      <c r="BN42" s="11"/>
      <c r="BO42" s="11"/>
      <c r="BP42" s="11">
        <f t="shared" si="0"/>
        <v>138588.5</v>
      </c>
      <c r="BQ42" s="11">
        <f t="shared" si="1"/>
        <v>0</v>
      </c>
      <c r="BR42" s="11">
        <f t="shared" si="2"/>
        <v>105131</v>
      </c>
      <c r="BS42" s="11">
        <f t="shared" si="3"/>
        <v>33457.5</v>
      </c>
      <c r="BT42" s="11">
        <f t="shared" si="4"/>
        <v>102690.6</v>
      </c>
      <c r="BU42" s="11"/>
      <c r="BV42" s="12">
        <v>102690.6</v>
      </c>
      <c r="BW42" s="11"/>
      <c r="BX42" s="11">
        <f t="shared" si="5"/>
        <v>246175.9</v>
      </c>
      <c r="BY42" s="11"/>
      <c r="BZ42" s="12">
        <v>135862.5</v>
      </c>
      <c r="CA42" s="12">
        <v>110313.4</v>
      </c>
      <c r="CB42" s="11">
        <f t="shared" si="6"/>
        <v>358712.60000000003</v>
      </c>
      <c r="CC42" s="11"/>
      <c r="CD42" s="12">
        <v>358441.30000000005</v>
      </c>
      <c r="CE42" s="12">
        <v>271.3</v>
      </c>
      <c r="CF42" s="11">
        <f t="shared" si="7"/>
        <v>7845.9000000000005</v>
      </c>
      <c r="CG42" s="11"/>
      <c r="CH42" s="12">
        <v>7845.9000000000005</v>
      </c>
      <c r="CI42" s="11"/>
      <c r="CJ42" s="11"/>
      <c r="CK42" s="11"/>
      <c r="CL42" s="11"/>
      <c r="CM42" s="11"/>
      <c r="CN42" s="11"/>
      <c r="CO42" s="11"/>
      <c r="CP42" s="11"/>
      <c r="CQ42" s="11"/>
      <c r="CR42" s="11">
        <f t="shared" si="8"/>
        <v>854013.5</v>
      </c>
      <c r="CS42" s="11">
        <f t="shared" si="9"/>
        <v>0</v>
      </c>
      <c r="CT42" s="11">
        <f t="shared" si="10"/>
        <v>709971.3</v>
      </c>
      <c r="CU42" s="11">
        <f t="shared" si="11"/>
        <v>144042.19999999998</v>
      </c>
    </row>
    <row r="43" spans="1:99" x14ac:dyDescent="0.2">
      <c r="A43" s="10" t="s">
        <v>42</v>
      </c>
      <c r="B43" s="11"/>
      <c r="C43" s="11">
        <v>390574.6</v>
      </c>
      <c r="D43" s="11">
        <v>390574.6</v>
      </c>
      <c r="E43" s="11"/>
      <c r="F43" s="11"/>
      <c r="G43" s="11">
        <v>15005.2</v>
      </c>
      <c r="H43" s="11">
        <v>15005.2</v>
      </c>
      <c r="I43" s="11"/>
      <c r="J43" s="11"/>
      <c r="K43" s="11">
        <v>72822</v>
      </c>
      <c r="L43" s="11">
        <v>72822</v>
      </c>
      <c r="M43" s="11"/>
      <c r="N43" s="11"/>
      <c r="O43" s="11"/>
      <c r="P43" s="11"/>
      <c r="Q43" s="11"/>
      <c r="R43" s="11">
        <v>3564.2</v>
      </c>
      <c r="S43" s="11">
        <v>3564.2</v>
      </c>
      <c r="T43" s="11"/>
      <c r="U43" s="11">
        <v>20724.7</v>
      </c>
      <c r="V43" s="11">
        <v>20724.7</v>
      </c>
      <c r="W43" s="11"/>
      <c r="X43" s="11"/>
      <c r="Y43" s="11"/>
      <c r="Z43" s="11"/>
      <c r="AA43" s="11">
        <v>58733.599999999999</v>
      </c>
      <c r="AB43" s="11">
        <v>58733.599999999999</v>
      </c>
      <c r="AC43" s="11"/>
      <c r="AD43" s="11"/>
      <c r="AE43" s="11"/>
      <c r="AF43" s="11">
        <v>7396.9</v>
      </c>
      <c r="AG43" s="11">
        <v>7396.9</v>
      </c>
      <c r="AH43" s="11"/>
      <c r="AI43" s="11"/>
      <c r="AJ43" s="11"/>
      <c r="AK43" s="11">
        <v>761.7</v>
      </c>
      <c r="AL43" s="11">
        <v>761.7</v>
      </c>
      <c r="AM43" s="11"/>
      <c r="AN43" s="11"/>
      <c r="AO43" s="11"/>
      <c r="AP43" s="11"/>
      <c r="AQ43" s="11">
        <v>72477</v>
      </c>
      <c r="AR43" s="11">
        <v>72477</v>
      </c>
      <c r="AS43" s="11"/>
      <c r="AT43" s="11"/>
      <c r="AU43" s="11">
        <v>3090.7</v>
      </c>
      <c r="AV43" s="11">
        <v>3090.7</v>
      </c>
      <c r="AW43" s="11"/>
      <c r="AX43" s="11">
        <v>1561.4</v>
      </c>
      <c r="AY43" s="11">
        <v>1561.4</v>
      </c>
      <c r="AZ43" s="11"/>
      <c r="BA43" s="11"/>
      <c r="BB43" s="11">
        <v>7660.7</v>
      </c>
      <c r="BC43" s="11">
        <v>7660.7</v>
      </c>
      <c r="BD43" s="11"/>
      <c r="BE43" s="11"/>
      <c r="BF43" s="11"/>
      <c r="BG43" s="11"/>
      <c r="BH43" s="11">
        <v>4749.5</v>
      </c>
      <c r="BI43" s="11">
        <v>4749.5</v>
      </c>
      <c r="BJ43" s="11"/>
      <c r="BK43" s="11"/>
      <c r="BL43" s="11">
        <v>1768.5</v>
      </c>
      <c r="BM43" s="11">
        <v>1768.5</v>
      </c>
      <c r="BN43" s="11"/>
      <c r="BO43" s="11"/>
      <c r="BP43" s="11">
        <f t="shared" si="0"/>
        <v>660890.69999999995</v>
      </c>
      <c r="BQ43" s="11">
        <f t="shared" si="1"/>
        <v>660890.69999999995</v>
      </c>
      <c r="BR43" s="11"/>
      <c r="BS43" s="11"/>
      <c r="BT43" s="11">
        <f t="shared" si="4"/>
        <v>453148.9</v>
      </c>
      <c r="BU43" s="12">
        <v>453148.9</v>
      </c>
      <c r="BV43" s="11"/>
      <c r="BW43" s="11"/>
      <c r="BX43" s="11">
        <f t="shared" si="5"/>
        <v>254324.49999999997</v>
      </c>
      <c r="BY43" s="12">
        <v>254324.49999999997</v>
      </c>
      <c r="BZ43" s="11"/>
      <c r="CA43" s="11"/>
      <c r="CB43" s="11">
        <f t="shared" si="6"/>
        <v>677230.70000000019</v>
      </c>
      <c r="CC43" s="12">
        <v>677230.70000000019</v>
      </c>
      <c r="CD43" s="11"/>
      <c r="CE43" s="11"/>
      <c r="CF43" s="11">
        <f t="shared" si="7"/>
        <v>6408.1</v>
      </c>
      <c r="CG43" s="12">
        <v>6408.1</v>
      </c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>
        <f t="shared" si="8"/>
        <v>2052002.9000000004</v>
      </c>
      <c r="CS43" s="11">
        <f t="shared" si="9"/>
        <v>2052002.9000000004</v>
      </c>
      <c r="CT43" s="11">
        <f t="shared" si="10"/>
        <v>0</v>
      </c>
      <c r="CU43" s="11">
        <f t="shared" si="11"/>
        <v>0</v>
      </c>
    </row>
    <row r="44" spans="1:99" x14ac:dyDescent="0.2">
      <c r="A44" s="10" t="s">
        <v>43</v>
      </c>
      <c r="B44" s="11"/>
      <c r="C44" s="11">
        <v>385417.1</v>
      </c>
      <c r="D44" s="11">
        <v>385417.1</v>
      </c>
      <c r="E44" s="11"/>
      <c r="F44" s="11"/>
      <c r="G44" s="11">
        <v>11828.1</v>
      </c>
      <c r="H44" s="11">
        <v>11828.1</v>
      </c>
      <c r="I44" s="11"/>
      <c r="J44" s="11"/>
      <c r="K44" s="11">
        <v>46053.8</v>
      </c>
      <c r="L44" s="11">
        <v>46053.8</v>
      </c>
      <c r="M44" s="11"/>
      <c r="N44" s="11">
        <v>320</v>
      </c>
      <c r="O44" s="11">
        <v>320</v>
      </c>
      <c r="P44" s="11"/>
      <c r="Q44" s="11"/>
      <c r="R44" s="11">
        <v>320.3</v>
      </c>
      <c r="S44" s="11">
        <v>320.3</v>
      </c>
      <c r="T44" s="11"/>
      <c r="U44" s="11">
        <v>5411.8</v>
      </c>
      <c r="V44" s="11">
        <v>5411.8</v>
      </c>
      <c r="W44" s="11"/>
      <c r="X44" s="11"/>
      <c r="Y44" s="11"/>
      <c r="Z44" s="11"/>
      <c r="AA44" s="11">
        <v>32632.3</v>
      </c>
      <c r="AB44" s="11">
        <v>32632.3</v>
      </c>
      <c r="AC44" s="11"/>
      <c r="AD44" s="11"/>
      <c r="AE44" s="11"/>
      <c r="AF44" s="11">
        <v>5985.8</v>
      </c>
      <c r="AG44" s="11">
        <v>5985.8</v>
      </c>
      <c r="AH44" s="11"/>
      <c r="AI44" s="11"/>
      <c r="AJ44" s="11"/>
      <c r="AK44" s="11">
        <v>197.1</v>
      </c>
      <c r="AL44" s="11">
        <v>197.1</v>
      </c>
      <c r="AM44" s="11"/>
      <c r="AN44" s="11"/>
      <c r="AO44" s="11"/>
      <c r="AP44" s="11"/>
      <c r="AQ44" s="11">
        <v>67250</v>
      </c>
      <c r="AR44" s="11">
        <v>67250</v>
      </c>
      <c r="AS44" s="11"/>
      <c r="AT44" s="11"/>
      <c r="AU44" s="11">
        <v>2850.9</v>
      </c>
      <c r="AV44" s="11">
        <v>2850.9</v>
      </c>
      <c r="AW44" s="11"/>
      <c r="AX44" s="11">
        <v>434.8</v>
      </c>
      <c r="AY44" s="11">
        <v>434.8</v>
      </c>
      <c r="AZ44" s="11"/>
      <c r="BA44" s="11"/>
      <c r="BB44" s="11">
        <v>1875</v>
      </c>
      <c r="BC44" s="11">
        <v>1875</v>
      </c>
      <c r="BD44" s="11"/>
      <c r="BE44" s="11"/>
      <c r="BF44" s="11">
        <v>58.3</v>
      </c>
      <c r="BG44" s="11">
        <v>58.3</v>
      </c>
      <c r="BH44" s="11">
        <v>5766.1</v>
      </c>
      <c r="BI44" s="11">
        <v>5766.1</v>
      </c>
      <c r="BJ44" s="11"/>
      <c r="BK44" s="11"/>
      <c r="BL44" s="11"/>
      <c r="BM44" s="11"/>
      <c r="BN44" s="11"/>
      <c r="BO44" s="11"/>
      <c r="BP44" s="11">
        <f t="shared" si="0"/>
        <v>566401.4</v>
      </c>
      <c r="BQ44" s="11">
        <f t="shared" si="1"/>
        <v>566401.4</v>
      </c>
      <c r="BR44" s="11"/>
      <c r="BS44" s="11"/>
      <c r="BT44" s="11">
        <f t="shared" si="4"/>
        <v>68069.600000000006</v>
      </c>
      <c r="BU44" s="12">
        <v>68069.600000000006</v>
      </c>
      <c r="BV44" s="11"/>
      <c r="BW44" s="11"/>
      <c r="BX44" s="11">
        <f t="shared" si="5"/>
        <v>209830.7</v>
      </c>
      <c r="BY44" s="12">
        <v>209830.7</v>
      </c>
      <c r="BZ44" s="11"/>
      <c r="CA44" s="11"/>
      <c r="CB44" s="11">
        <f t="shared" si="6"/>
        <v>526072.79999999993</v>
      </c>
      <c r="CC44" s="12">
        <v>526072.79999999993</v>
      </c>
      <c r="CD44" s="11"/>
      <c r="CE44" s="11"/>
      <c r="CF44" s="11">
        <f t="shared" si="7"/>
        <v>6376.3</v>
      </c>
      <c r="CG44" s="12">
        <v>6376.3</v>
      </c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>
        <f t="shared" si="8"/>
        <v>1376750.8</v>
      </c>
      <c r="CS44" s="11">
        <f t="shared" si="9"/>
        <v>1376750.8</v>
      </c>
      <c r="CT44" s="11">
        <f t="shared" si="10"/>
        <v>0</v>
      </c>
      <c r="CU44" s="11">
        <f t="shared" si="11"/>
        <v>0</v>
      </c>
    </row>
    <row r="45" spans="1:99" x14ac:dyDescent="0.2">
      <c r="A45" s="10" t="s">
        <v>44</v>
      </c>
      <c r="B45" s="11"/>
      <c r="C45" s="11">
        <v>200464.7</v>
      </c>
      <c r="D45" s="11">
        <v>200464.7</v>
      </c>
      <c r="E45" s="11"/>
      <c r="F45" s="11"/>
      <c r="G45" s="11">
        <v>1010.7</v>
      </c>
      <c r="H45" s="11">
        <v>1010.7</v>
      </c>
      <c r="I45" s="11"/>
      <c r="J45" s="11"/>
      <c r="K45" s="11">
        <v>8934</v>
      </c>
      <c r="L45" s="11">
        <v>8934</v>
      </c>
      <c r="M45" s="11"/>
      <c r="N45" s="11">
        <v>25.4</v>
      </c>
      <c r="O45" s="11">
        <v>25.4</v>
      </c>
      <c r="P45" s="11"/>
      <c r="Q45" s="11"/>
      <c r="R45" s="11">
        <v>105</v>
      </c>
      <c r="S45" s="11">
        <v>105</v>
      </c>
      <c r="T45" s="11"/>
      <c r="U45" s="11">
        <v>1351.8</v>
      </c>
      <c r="V45" s="11">
        <v>1351.8</v>
      </c>
      <c r="W45" s="11"/>
      <c r="X45" s="11"/>
      <c r="Y45" s="11"/>
      <c r="Z45" s="11"/>
      <c r="AA45" s="11">
        <v>8687</v>
      </c>
      <c r="AB45" s="11">
        <v>8687</v>
      </c>
      <c r="AC45" s="11"/>
      <c r="AD45" s="11"/>
      <c r="AE45" s="11"/>
      <c r="AF45" s="11">
        <v>334.2</v>
      </c>
      <c r="AG45" s="11">
        <v>334.2</v>
      </c>
      <c r="AH45" s="11"/>
      <c r="AI45" s="11"/>
      <c r="AJ45" s="11"/>
      <c r="AK45" s="11">
        <v>86</v>
      </c>
      <c r="AL45" s="11">
        <v>86</v>
      </c>
      <c r="AM45" s="11"/>
      <c r="AN45" s="11"/>
      <c r="AO45" s="11"/>
      <c r="AP45" s="11"/>
      <c r="AQ45" s="11">
        <v>13141.1</v>
      </c>
      <c r="AR45" s="11">
        <v>13141.1</v>
      </c>
      <c r="AS45" s="11"/>
      <c r="AT45" s="11"/>
      <c r="AU45" s="11">
        <v>191</v>
      </c>
      <c r="AV45" s="11">
        <v>191</v>
      </c>
      <c r="AW45" s="11"/>
      <c r="AX45" s="11"/>
      <c r="AY45" s="11"/>
      <c r="AZ45" s="11"/>
      <c r="BA45" s="11"/>
      <c r="BB45" s="11">
        <v>175</v>
      </c>
      <c r="BC45" s="11">
        <v>175</v>
      </c>
      <c r="BD45" s="11"/>
      <c r="BE45" s="11"/>
      <c r="BF45" s="11"/>
      <c r="BG45" s="11"/>
      <c r="BH45" s="11">
        <v>450</v>
      </c>
      <c r="BI45" s="11">
        <v>450</v>
      </c>
      <c r="BJ45" s="11"/>
      <c r="BK45" s="11"/>
      <c r="BL45" s="11">
        <v>225</v>
      </c>
      <c r="BM45" s="11">
        <v>225</v>
      </c>
      <c r="BN45" s="11"/>
      <c r="BO45" s="11"/>
      <c r="BP45" s="11">
        <f t="shared" si="0"/>
        <v>235180.90000000002</v>
      </c>
      <c r="BQ45" s="11">
        <f t="shared" si="1"/>
        <v>235180.90000000002</v>
      </c>
      <c r="BR45" s="11"/>
      <c r="BS45" s="11"/>
      <c r="BT45" s="11">
        <f t="shared" si="4"/>
        <v>0</v>
      </c>
      <c r="BU45" s="12"/>
      <c r="BV45" s="11"/>
      <c r="BW45" s="11"/>
      <c r="BX45" s="11">
        <f t="shared" si="5"/>
        <v>42721.599999999999</v>
      </c>
      <c r="BY45" s="12">
        <v>42721.599999999999</v>
      </c>
      <c r="BZ45" s="11"/>
      <c r="CA45" s="11"/>
      <c r="CB45" s="11">
        <f t="shared" si="6"/>
        <v>118526.6</v>
      </c>
      <c r="CC45" s="12">
        <v>118526.6</v>
      </c>
      <c r="CD45" s="11"/>
      <c r="CE45" s="11"/>
      <c r="CF45" s="11">
        <f t="shared" si="7"/>
        <v>8267</v>
      </c>
      <c r="CG45" s="12">
        <v>8267</v>
      </c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>
        <f t="shared" si="8"/>
        <v>404696.1</v>
      </c>
      <c r="CS45" s="11">
        <f t="shared" si="9"/>
        <v>404696.1</v>
      </c>
      <c r="CT45" s="11">
        <f t="shared" si="10"/>
        <v>0</v>
      </c>
      <c r="CU45" s="11">
        <f t="shared" si="11"/>
        <v>0</v>
      </c>
    </row>
    <row r="46" spans="1:99" x14ac:dyDescent="0.2">
      <c r="A46" s="10" t="s">
        <v>45</v>
      </c>
      <c r="B46" s="11"/>
      <c r="C46" s="11">
        <v>348994.4</v>
      </c>
      <c r="D46" s="11">
        <v>348994.4</v>
      </c>
      <c r="E46" s="11"/>
      <c r="F46" s="11"/>
      <c r="G46" s="11">
        <v>2587.4</v>
      </c>
      <c r="H46" s="11">
        <v>2587.4</v>
      </c>
      <c r="I46" s="11"/>
      <c r="J46" s="11"/>
      <c r="K46" s="11">
        <v>18190.5</v>
      </c>
      <c r="L46" s="11">
        <v>18190.5</v>
      </c>
      <c r="M46" s="11"/>
      <c r="N46" s="11"/>
      <c r="O46" s="11"/>
      <c r="P46" s="11"/>
      <c r="Q46" s="11"/>
      <c r="R46" s="11">
        <v>230</v>
      </c>
      <c r="S46" s="11">
        <v>230</v>
      </c>
      <c r="T46" s="11"/>
      <c r="U46" s="11">
        <v>2222</v>
      </c>
      <c r="V46" s="11">
        <v>2222</v>
      </c>
      <c r="W46" s="11"/>
      <c r="X46" s="11"/>
      <c r="Y46" s="11"/>
      <c r="Z46" s="11"/>
      <c r="AA46" s="11">
        <v>56318.5</v>
      </c>
      <c r="AB46" s="11">
        <v>56318.5</v>
      </c>
      <c r="AC46" s="11"/>
      <c r="AD46" s="11"/>
      <c r="AE46" s="11"/>
      <c r="AF46" s="11">
        <v>1305</v>
      </c>
      <c r="AG46" s="11">
        <v>1305</v>
      </c>
      <c r="AH46" s="11"/>
      <c r="AI46" s="11"/>
      <c r="AJ46" s="11"/>
      <c r="AK46" s="11"/>
      <c r="AL46" s="11"/>
      <c r="AM46" s="11"/>
      <c r="AN46" s="11"/>
      <c r="AO46" s="11"/>
      <c r="AP46" s="11"/>
      <c r="AQ46" s="11">
        <v>30494.5</v>
      </c>
      <c r="AR46" s="11">
        <v>30494.5</v>
      </c>
      <c r="AS46" s="11"/>
      <c r="AT46" s="11"/>
      <c r="AU46" s="11">
        <v>2216.4</v>
      </c>
      <c r="AV46" s="11">
        <v>2216.4</v>
      </c>
      <c r="AW46" s="11"/>
      <c r="AX46" s="11"/>
      <c r="AY46" s="11"/>
      <c r="AZ46" s="11"/>
      <c r="BA46" s="11"/>
      <c r="BB46" s="11">
        <v>3673.1</v>
      </c>
      <c r="BC46" s="11">
        <v>3673.1</v>
      </c>
      <c r="BD46" s="11"/>
      <c r="BE46" s="11"/>
      <c r="BF46" s="11"/>
      <c r="BG46" s="11"/>
      <c r="BH46" s="11">
        <v>1444</v>
      </c>
      <c r="BI46" s="11">
        <v>1444</v>
      </c>
      <c r="BJ46" s="11"/>
      <c r="BK46" s="11"/>
      <c r="BL46" s="11"/>
      <c r="BM46" s="11"/>
      <c r="BN46" s="11"/>
      <c r="BO46" s="11"/>
      <c r="BP46" s="11">
        <f t="shared" si="0"/>
        <v>467675.80000000005</v>
      </c>
      <c r="BQ46" s="11">
        <f t="shared" si="1"/>
        <v>467675.80000000005</v>
      </c>
      <c r="BR46" s="11"/>
      <c r="BS46" s="11"/>
      <c r="BT46" s="11">
        <f t="shared" si="4"/>
        <v>0</v>
      </c>
      <c r="BU46" s="12"/>
      <c r="BV46" s="11"/>
      <c r="BW46" s="11"/>
      <c r="BX46" s="11">
        <f t="shared" si="5"/>
        <v>145398.20000000004</v>
      </c>
      <c r="BY46" s="12">
        <v>145398.20000000004</v>
      </c>
      <c r="BZ46" s="11"/>
      <c r="CA46" s="11"/>
      <c r="CB46" s="11">
        <f t="shared" si="6"/>
        <v>177510.39999999999</v>
      </c>
      <c r="CC46" s="12">
        <v>177510.39999999999</v>
      </c>
      <c r="CD46" s="11"/>
      <c r="CE46" s="11"/>
      <c r="CF46" s="11">
        <f t="shared" si="7"/>
        <v>5562.4000000000005</v>
      </c>
      <c r="CG46" s="12">
        <v>5562.4000000000005</v>
      </c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>
        <f t="shared" si="8"/>
        <v>796146.80000000016</v>
      </c>
      <c r="CS46" s="11">
        <f t="shared" si="9"/>
        <v>796146.80000000016</v>
      </c>
      <c r="CT46" s="11">
        <f t="shared" si="10"/>
        <v>0</v>
      </c>
      <c r="CU46" s="11">
        <f t="shared" si="11"/>
        <v>0</v>
      </c>
    </row>
    <row r="47" spans="1:99" x14ac:dyDescent="0.2">
      <c r="A47" s="10" t="s">
        <v>46</v>
      </c>
      <c r="B47" s="11"/>
      <c r="C47" s="11">
        <v>13895726.5</v>
      </c>
      <c r="D47" s="11">
        <v>13895726.5</v>
      </c>
      <c r="E47" s="11"/>
      <c r="F47" s="11"/>
      <c r="G47" s="11">
        <v>104193.7</v>
      </c>
      <c r="H47" s="11">
        <v>104193.7</v>
      </c>
      <c r="I47" s="11"/>
      <c r="J47" s="11"/>
      <c r="K47" s="11">
        <v>1662181.8</v>
      </c>
      <c r="L47" s="11">
        <v>1662181.8</v>
      </c>
      <c r="M47" s="11"/>
      <c r="N47" s="11">
        <v>976</v>
      </c>
      <c r="O47" s="11">
        <v>976</v>
      </c>
      <c r="P47" s="11"/>
      <c r="Q47" s="11"/>
      <c r="R47" s="11">
        <v>18355</v>
      </c>
      <c r="S47" s="11">
        <v>18355</v>
      </c>
      <c r="T47" s="11"/>
      <c r="U47" s="11">
        <v>269884.7</v>
      </c>
      <c r="V47" s="11">
        <v>269884.7</v>
      </c>
      <c r="W47" s="11"/>
      <c r="X47" s="11"/>
      <c r="Y47" s="11"/>
      <c r="Z47" s="11"/>
      <c r="AA47" s="11">
        <v>2919996.4</v>
      </c>
      <c r="AB47" s="11">
        <v>2919996.4</v>
      </c>
      <c r="AC47" s="11"/>
      <c r="AD47" s="11"/>
      <c r="AE47" s="11"/>
      <c r="AF47" s="11">
        <v>171769</v>
      </c>
      <c r="AG47" s="11">
        <v>171769</v>
      </c>
      <c r="AH47" s="11"/>
      <c r="AI47" s="11"/>
      <c r="AJ47" s="11"/>
      <c r="AK47" s="11">
        <v>27110.799999999999</v>
      </c>
      <c r="AL47" s="11">
        <v>27110.799999999999</v>
      </c>
      <c r="AM47" s="11"/>
      <c r="AN47" s="11"/>
      <c r="AO47" s="11"/>
      <c r="AP47" s="11"/>
      <c r="AQ47" s="11">
        <v>3684835.5</v>
      </c>
      <c r="AR47" s="11">
        <v>3684835.5</v>
      </c>
      <c r="AS47" s="11"/>
      <c r="AT47" s="11"/>
      <c r="AU47" s="11">
        <v>70946.100000000006</v>
      </c>
      <c r="AV47" s="11">
        <v>70946.100000000006</v>
      </c>
      <c r="AW47" s="11"/>
      <c r="AX47" s="11">
        <v>892292.2</v>
      </c>
      <c r="AY47" s="11">
        <v>892292.2</v>
      </c>
      <c r="AZ47" s="11"/>
      <c r="BA47" s="11"/>
      <c r="BB47" s="11">
        <v>880750</v>
      </c>
      <c r="BC47" s="11">
        <v>880750</v>
      </c>
      <c r="BD47" s="11"/>
      <c r="BE47" s="11"/>
      <c r="BF47" s="11"/>
      <c r="BG47" s="11"/>
      <c r="BH47" s="11">
        <v>288445</v>
      </c>
      <c r="BI47" s="11">
        <v>288445</v>
      </c>
      <c r="BJ47" s="11"/>
      <c r="BK47" s="11"/>
      <c r="BL47" s="11">
        <v>52198.1</v>
      </c>
      <c r="BM47" s="11">
        <v>52198.1</v>
      </c>
      <c r="BN47" s="11"/>
      <c r="BO47" s="11"/>
      <c r="BP47" s="11">
        <f t="shared" si="0"/>
        <v>24939660.799999997</v>
      </c>
      <c r="BQ47" s="11">
        <f t="shared" si="1"/>
        <v>24939660.799999997</v>
      </c>
      <c r="BR47" s="11"/>
      <c r="BS47" s="11"/>
      <c r="BT47" s="11">
        <f t="shared" si="4"/>
        <v>0</v>
      </c>
      <c r="BU47" s="12"/>
      <c r="BV47" s="11"/>
      <c r="BW47" s="11"/>
      <c r="BX47" s="11">
        <f t="shared" si="5"/>
        <v>549593.5</v>
      </c>
      <c r="BY47" s="12">
        <v>549593.5</v>
      </c>
      <c r="BZ47" s="11"/>
      <c r="CA47" s="11"/>
      <c r="CB47" s="11">
        <f t="shared" si="6"/>
        <v>9307824.5</v>
      </c>
      <c r="CC47" s="12">
        <v>9307824.5</v>
      </c>
      <c r="CD47" s="11"/>
      <c r="CE47" s="11"/>
      <c r="CF47" s="11">
        <f t="shared" si="7"/>
        <v>36877.5</v>
      </c>
      <c r="CG47" s="12">
        <v>36877.5</v>
      </c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>
        <f t="shared" si="8"/>
        <v>34833956.299999997</v>
      </c>
      <c r="CS47" s="11">
        <f t="shared" si="9"/>
        <v>34833956.299999997</v>
      </c>
      <c r="CT47" s="11">
        <f t="shared" si="10"/>
        <v>0</v>
      </c>
      <c r="CU47" s="11">
        <f t="shared" si="11"/>
        <v>0</v>
      </c>
    </row>
    <row r="48" spans="1:99" x14ac:dyDescent="0.2">
      <c r="A48" s="10" t="s">
        <v>84</v>
      </c>
      <c r="B48" s="11">
        <v>24256231</v>
      </c>
      <c r="C48" s="11">
        <v>26674394.5</v>
      </c>
      <c r="D48" s="11"/>
      <c r="E48" s="11"/>
      <c r="F48" s="11"/>
      <c r="G48" s="11">
        <v>17226120</v>
      </c>
      <c r="H48" s="11"/>
      <c r="I48" s="11"/>
      <c r="J48" s="11">
        <v>5002915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>
        <v>10957801.699999999</v>
      </c>
      <c r="Y48" s="11">
        <v>1675947</v>
      </c>
      <c r="Z48" s="11">
        <v>3864</v>
      </c>
      <c r="AA48" s="11"/>
      <c r="AB48" s="11"/>
      <c r="AC48" s="11"/>
      <c r="AD48" s="11">
        <v>288911</v>
      </c>
      <c r="AE48" s="11">
        <v>2308</v>
      </c>
      <c r="AF48" s="11"/>
      <c r="AG48" s="11"/>
      <c r="AH48" s="11"/>
      <c r="AI48" s="11"/>
      <c r="AJ48" s="11"/>
      <c r="AK48" s="11">
        <v>88833.7</v>
      </c>
      <c r="AL48" s="11"/>
      <c r="AM48" s="11"/>
      <c r="AN48" s="11"/>
      <c r="AO48" s="11"/>
      <c r="AP48" s="11"/>
      <c r="AQ48" s="11">
        <v>99513.2</v>
      </c>
      <c r="AR48" s="11"/>
      <c r="AS48" s="11"/>
      <c r="AT48" s="11"/>
      <c r="AU48" s="11">
        <v>186568.5</v>
      </c>
      <c r="AV48" s="11"/>
      <c r="AW48" s="11"/>
      <c r="AX48" s="11">
        <v>16575.7</v>
      </c>
      <c r="AY48" s="11"/>
      <c r="AZ48" s="11"/>
      <c r="BA48" s="11"/>
      <c r="BB48" s="11">
        <v>37802</v>
      </c>
      <c r="BC48" s="11"/>
      <c r="BD48" s="11"/>
      <c r="BE48" s="11"/>
      <c r="BF48" s="11">
        <v>990.5</v>
      </c>
      <c r="BG48" s="11"/>
      <c r="BH48" s="11">
        <v>383580.4</v>
      </c>
      <c r="BI48" s="11"/>
      <c r="BJ48" s="11"/>
      <c r="BK48" s="11"/>
      <c r="BL48" s="11"/>
      <c r="BM48" s="11"/>
      <c r="BN48" s="11"/>
      <c r="BO48" s="11"/>
      <c r="BP48" s="11">
        <f>B48+C48+G48+J48+X48+Y48+Z48+AD48+AE48+AQ48+AU48+AX48+BB48+BF48+BH48+AF48+AI48+AK48</f>
        <v>86902356.200000018</v>
      </c>
      <c r="BQ48" s="11"/>
      <c r="BR48" s="11"/>
      <c r="BS48" s="11"/>
      <c r="BT48" s="11">
        <v>4144361.7</v>
      </c>
      <c r="BU48" s="11"/>
      <c r="BV48" s="11"/>
      <c r="BW48" s="11"/>
      <c r="BX48" s="11">
        <v>233219.4</v>
      </c>
      <c r="BY48" s="11"/>
      <c r="BZ48" s="11"/>
      <c r="CA48" s="11"/>
      <c r="CB48" s="11">
        <v>3373318.2</v>
      </c>
      <c r="CC48" s="11"/>
      <c r="CD48" s="11"/>
      <c r="CE48" s="11"/>
      <c r="CF48" s="11">
        <v>13561.6</v>
      </c>
      <c r="CG48" s="11"/>
      <c r="CH48" s="11"/>
      <c r="CI48" s="11"/>
      <c r="CJ48" s="11">
        <v>1163103.1000000001</v>
      </c>
      <c r="CK48" s="11"/>
      <c r="CL48" s="11"/>
      <c r="CM48" s="11"/>
      <c r="CN48" s="11">
        <v>1163103.1000000001</v>
      </c>
      <c r="CO48" s="11"/>
      <c r="CP48" s="11"/>
      <c r="CQ48" s="11"/>
      <c r="CR48" s="11">
        <f>BP48+BT48+BX48+CB48+CF48+CJ48</f>
        <v>95829920.200000018</v>
      </c>
      <c r="CS48" s="11"/>
      <c r="CT48" s="11"/>
      <c r="CU48" s="11"/>
    </row>
    <row r="49" spans="1:99" x14ac:dyDescent="0.2">
      <c r="A49" s="13" t="s">
        <v>49</v>
      </c>
      <c r="B49" s="11">
        <f>SUM(B13:B48)</f>
        <v>24256231</v>
      </c>
      <c r="C49" s="11">
        <f>SUM(C13:C48)</f>
        <v>45563549.899999999</v>
      </c>
      <c r="D49" s="11">
        <f t="shared" ref="D49:AI49" si="12">SUM(D13:D48)</f>
        <v>15221177.300000001</v>
      </c>
      <c r="E49" s="11">
        <f t="shared" si="12"/>
        <v>2882815.5</v>
      </c>
      <c r="F49" s="11">
        <f t="shared" si="12"/>
        <v>785162.60000000009</v>
      </c>
      <c r="G49" s="11">
        <f t="shared" si="12"/>
        <v>17922220</v>
      </c>
      <c r="H49" s="11">
        <f t="shared" si="12"/>
        <v>134625.1</v>
      </c>
      <c r="I49" s="11">
        <f t="shared" si="12"/>
        <v>561474.90000000014</v>
      </c>
      <c r="J49" s="11">
        <f t="shared" si="12"/>
        <v>5002915</v>
      </c>
      <c r="K49" s="11">
        <f t="shared" si="12"/>
        <v>2186868.7999999998</v>
      </c>
      <c r="L49" s="11">
        <f t="shared" si="12"/>
        <v>1808182.1</v>
      </c>
      <c r="M49" s="11">
        <f t="shared" si="12"/>
        <v>378686.7</v>
      </c>
      <c r="N49" s="11">
        <f t="shared" si="12"/>
        <v>33274.6</v>
      </c>
      <c r="O49" s="11">
        <f t="shared" si="12"/>
        <v>1321.4</v>
      </c>
      <c r="P49" s="11">
        <f t="shared" si="12"/>
        <v>15976.599999999999</v>
      </c>
      <c r="Q49" s="11">
        <f t="shared" si="12"/>
        <v>15976.599999999999</v>
      </c>
      <c r="R49" s="11">
        <f t="shared" si="12"/>
        <v>25728.9</v>
      </c>
      <c r="S49" s="11">
        <f t="shared" si="12"/>
        <v>22574.5</v>
      </c>
      <c r="T49" s="11">
        <f t="shared" si="12"/>
        <v>3154.3999999999996</v>
      </c>
      <c r="U49" s="11">
        <f t="shared" si="12"/>
        <v>356736.5</v>
      </c>
      <c r="V49" s="11">
        <f t="shared" si="12"/>
        <v>299595</v>
      </c>
      <c r="W49" s="11">
        <f t="shared" si="12"/>
        <v>57141.500000000007</v>
      </c>
      <c r="X49" s="11">
        <f t="shared" si="12"/>
        <v>10957801.699999999</v>
      </c>
      <c r="Y49" s="11">
        <f t="shared" si="12"/>
        <v>1675947</v>
      </c>
      <c r="Z49" s="11">
        <f t="shared" si="12"/>
        <v>3864</v>
      </c>
      <c r="AA49" s="11">
        <f t="shared" si="12"/>
        <v>3525740.5999999996</v>
      </c>
      <c r="AB49" s="11">
        <f t="shared" si="12"/>
        <v>3076367.8</v>
      </c>
      <c r="AC49" s="11">
        <f t="shared" si="12"/>
        <v>449372.79999999993</v>
      </c>
      <c r="AD49" s="11">
        <f t="shared" si="12"/>
        <v>288911</v>
      </c>
      <c r="AE49" s="11">
        <f t="shared" si="12"/>
        <v>2308</v>
      </c>
      <c r="AF49" s="11">
        <f t="shared" si="12"/>
        <v>237270.39999999999</v>
      </c>
      <c r="AG49" s="11">
        <f t="shared" si="12"/>
        <v>186790.9</v>
      </c>
      <c r="AH49" s="11">
        <f t="shared" si="12"/>
        <v>50479.5</v>
      </c>
      <c r="AI49" s="11">
        <f t="shared" si="12"/>
        <v>1106.9000000000001</v>
      </c>
      <c r="AJ49" s="11">
        <f t="shared" ref="AJ49:CJ49" si="13">SUM(AJ13:AJ48)</f>
        <v>1106.9000000000001</v>
      </c>
      <c r="AK49" s="11">
        <f t="shared" si="13"/>
        <v>117483.5</v>
      </c>
      <c r="AL49" s="11">
        <f t="shared" si="13"/>
        <v>28155.599999999999</v>
      </c>
      <c r="AM49" s="11">
        <f t="shared" si="13"/>
        <v>491.2</v>
      </c>
      <c r="AN49" s="11">
        <v>3</v>
      </c>
      <c r="AO49" s="11">
        <f t="shared" si="13"/>
        <v>433.7</v>
      </c>
      <c r="AP49" s="11">
        <f t="shared" si="13"/>
        <v>433.7</v>
      </c>
      <c r="AQ49" s="11">
        <f t="shared" si="13"/>
        <v>4487018.5</v>
      </c>
      <c r="AR49" s="11">
        <f t="shared" si="13"/>
        <v>3868198.1</v>
      </c>
      <c r="AS49" s="11">
        <f t="shared" si="13"/>
        <v>209026.50000000003</v>
      </c>
      <c r="AT49" s="11">
        <f t="shared" si="13"/>
        <v>310280.7</v>
      </c>
      <c r="AU49" s="11">
        <f t="shared" si="13"/>
        <v>297037</v>
      </c>
      <c r="AV49" s="11">
        <f t="shared" si="13"/>
        <v>79295.100000000006</v>
      </c>
      <c r="AW49" s="11">
        <f t="shared" si="13"/>
        <v>31173.4</v>
      </c>
      <c r="AX49" s="11">
        <f t="shared" si="13"/>
        <v>1295365.4999999998</v>
      </c>
      <c r="AY49" s="11">
        <f t="shared" si="13"/>
        <v>894288.39999999991</v>
      </c>
      <c r="AZ49" s="11">
        <f t="shared" si="13"/>
        <v>341748.99999999994</v>
      </c>
      <c r="BA49" s="11">
        <f t="shared" si="13"/>
        <v>42752.4</v>
      </c>
      <c r="BB49" s="11">
        <f t="shared" si="13"/>
        <v>1003454.5</v>
      </c>
      <c r="BC49" s="11">
        <f t="shared" si="13"/>
        <v>894133.8</v>
      </c>
      <c r="BD49" s="11">
        <f t="shared" si="13"/>
        <v>41177.9</v>
      </c>
      <c r="BE49" s="11">
        <f t="shared" si="13"/>
        <v>30340.799999999996</v>
      </c>
      <c r="BF49" s="11">
        <f t="shared" si="13"/>
        <v>1048.8</v>
      </c>
      <c r="BG49" s="11">
        <f t="shared" si="13"/>
        <v>58.3</v>
      </c>
      <c r="BH49" s="11">
        <f t="shared" si="13"/>
        <v>755219.9</v>
      </c>
      <c r="BI49" s="11">
        <f t="shared" si="13"/>
        <v>300854.59999999998</v>
      </c>
      <c r="BJ49" s="11">
        <f t="shared" si="13"/>
        <v>69801.500000000015</v>
      </c>
      <c r="BK49" s="11">
        <f t="shared" si="13"/>
        <v>983.40000000000009</v>
      </c>
      <c r="BL49" s="11">
        <f t="shared" si="13"/>
        <v>54366.7</v>
      </c>
      <c r="BM49" s="11">
        <f t="shared" si="13"/>
        <v>54191.6</v>
      </c>
      <c r="BN49" s="11">
        <f t="shared" si="13"/>
        <v>50</v>
      </c>
      <c r="BO49" s="11">
        <f t="shared" si="13"/>
        <v>125.10000000000001</v>
      </c>
      <c r="BP49" s="11">
        <f t="shared" si="13"/>
        <v>120051902.40000002</v>
      </c>
      <c r="BQ49" s="11">
        <f t="shared" si="13"/>
        <v>26869809.599999998</v>
      </c>
      <c r="BR49" s="11">
        <f t="shared" si="13"/>
        <v>4586057.1000000015</v>
      </c>
      <c r="BS49" s="11">
        <f t="shared" si="13"/>
        <v>1693679.5</v>
      </c>
      <c r="BT49" s="11">
        <f t="shared" si="13"/>
        <v>7411386.8000000007</v>
      </c>
      <c r="BU49" s="11">
        <f t="shared" si="13"/>
        <v>521218.5</v>
      </c>
      <c r="BV49" s="11">
        <f t="shared" si="13"/>
        <v>2745806.6</v>
      </c>
      <c r="BW49" s="11">
        <f t="shared" si="13"/>
        <v>0</v>
      </c>
      <c r="BX49" s="11">
        <f t="shared" si="13"/>
        <v>9824303.5999999996</v>
      </c>
      <c r="BY49" s="11">
        <f t="shared" si="13"/>
        <v>1201868.5</v>
      </c>
      <c r="BZ49" s="11">
        <f t="shared" si="13"/>
        <v>6876725.4999999991</v>
      </c>
      <c r="CA49" s="11">
        <f t="shared" si="13"/>
        <v>1512490.2</v>
      </c>
      <c r="CB49" s="11">
        <f t="shared" si="13"/>
        <v>28596487.699999999</v>
      </c>
      <c r="CC49" s="11">
        <f t="shared" si="13"/>
        <v>10807165</v>
      </c>
      <c r="CD49" s="11">
        <f t="shared" si="13"/>
        <v>14411247.900000002</v>
      </c>
      <c r="CE49" s="11">
        <f t="shared" si="13"/>
        <v>4756.5999999999995</v>
      </c>
      <c r="CF49" s="11">
        <f t="shared" si="13"/>
        <v>419743.39999999991</v>
      </c>
      <c r="CG49" s="11">
        <f t="shared" si="13"/>
        <v>63491.3</v>
      </c>
      <c r="CH49" s="11">
        <f t="shared" si="13"/>
        <v>342690.49999999994</v>
      </c>
      <c r="CI49" s="11">
        <f t="shared" si="13"/>
        <v>0</v>
      </c>
      <c r="CJ49" s="11">
        <f t="shared" si="13"/>
        <v>1163103.1000000001</v>
      </c>
      <c r="CK49" s="11">
        <f t="shared" ref="CK49:CQ49" si="14">SUM(CK13:CK48)</f>
        <v>0</v>
      </c>
      <c r="CL49" s="11">
        <f t="shared" si="14"/>
        <v>0</v>
      </c>
      <c r="CM49" s="11">
        <f t="shared" si="14"/>
        <v>0</v>
      </c>
      <c r="CN49" s="11">
        <f t="shared" si="14"/>
        <v>1163103.1000000001</v>
      </c>
      <c r="CO49" s="11">
        <f t="shared" si="14"/>
        <v>0</v>
      </c>
      <c r="CP49" s="11">
        <f t="shared" si="14"/>
        <v>0</v>
      </c>
      <c r="CQ49" s="11">
        <f t="shared" si="14"/>
        <v>0</v>
      </c>
      <c r="CR49" s="11">
        <f>BP49+BT48+BX48+CB48+CF48+CJ48</f>
        <v>128979466.40000002</v>
      </c>
      <c r="CS49" s="11">
        <f>SUM(CS13:CS48)</f>
        <v>39463552.899999999</v>
      </c>
      <c r="CT49" s="11">
        <f>SUM(CT13:CT48)</f>
        <v>28962527.600000001</v>
      </c>
      <c r="CU49" s="11">
        <f>SUM(CU13:CU48)</f>
        <v>3210926.2999999993</v>
      </c>
    </row>
    <row r="50" spans="1:99" x14ac:dyDescent="0.2">
      <c r="A50" s="6"/>
    </row>
    <row r="51" spans="1:99" ht="27.75" customHeight="1" x14ac:dyDescent="0.2">
      <c r="CE51" s="18" t="s">
        <v>86</v>
      </c>
      <c r="CF51" s="18"/>
      <c r="CG51" s="18"/>
      <c r="CH51" s="18"/>
      <c r="CI51" s="18"/>
    </row>
    <row r="52" spans="1:99" ht="18.75" customHeight="1" x14ac:dyDescent="0.2">
      <c r="BP52" s="14"/>
      <c r="CD52" s="9"/>
      <c r="CE52" s="18"/>
      <c r="CF52" s="18"/>
      <c r="CG52" s="18"/>
      <c r="CH52" s="18"/>
      <c r="CI52" s="18"/>
      <c r="CS52" s="15" t="s">
        <v>87</v>
      </c>
      <c r="CT52" s="15"/>
      <c r="CU52" s="15"/>
    </row>
    <row r="53" spans="1:99" ht="12" customHeight="1" x14ac:dyDescent="0.2">
      <c r="CD53" s="9"/>
      <c r="CE53" s="18"/>
      <c r="CF53" s="18"/>
      <c r="CG53" s="18"/>
      <c r="CH53" s="18"/>
      <c r="CI53" s="18"/>
      <c r="CS53" s="15"/>
      <c r="CT53" s="15"/>
      <c r="CU53" s="15"/>
    </row>
    <row r="54" spans="1:99" ht="12" customHeight="1" x14ac:dyDescent="0.2">
      <c r="CD54" s="9"/>
      <c r="CE54" s="18"/>
      <c r="CF54" s="18"/>
      <c r="CG54" s="18"/>
      <c r="CH54" s="18"/>
      <c r="CI54" s="18"/>
      <c r="CS54" s="15"/>
      <c r="CT54" s="15"/>
      <c r="CU54" s="15"/>
    </row>
  </sheetData>
  <protectedRanges>
    <protectedRange sqref="BP13:BP48" name="krista_tr_1_0_1"/>
    <protectedRange sqref="BQ13:BQ48" name="krista_tr_1_1_1"/>
    <protectedRange sqref="BR13:BR48" name="krista_tr_1_2_1"/>
    <protectedRange sqref="BS13:BS48" name="krista_tr_1_3_1"/>
    <protectedRange sqref="B13:B48" name="krista_tr_1_8_1"/>
    <protectedRange sqref="C13:C49 B49 D49:CU49" name="krista_tr_1_12_1"/>
    <protectedRange sqref="D13:D48" name="krista_tr_1_13_1"/>
    <protectedRange sqref="E13:E48" name="krista_tr_1_14_1"/>
    <protectedRange sqref="F13:F48" name="krista_tr_1_15_1"/>
    <protectedRange sqref="G13:G48" name="krista_tr_1_20_1"/>
    <protectedRange sqref="H13:H48" name="krista_tr_1_21_1"/>
    <protectedRange sqref="I13:I48" name="krista_tr_1_22_1"/>
    <protectedRange sqref="J13:J48" name="krista_tr_1_28_1"/>
    <protectedRange sqref="K13:K48" name="krista_tr_1_32_1"/>
    <protectedRange sqref="L13:L48" name="krista_tr_1_33_1"/>
    <protectedRange sqref="M13:M48" name="krista_tr_1_34_1"/>
    <protectedRange sqref="N13:N48" name="krista_tr_1_36_1"/>
    <protectedRange sqref="O13:O48" name="krista_tr_1_37_1"/>
    <protectedRange sqref="P13:P48" name="krista_tr_1_38_1"/>
    <protectedRange sqref="Q13:Q48" name="krista_tr_1_39_1"/>
    <protectedRange sqref="R13:R48" name="krista_tr_1_40_1"/>
    <protectedRange sqref="S13:S48" name="krista_tr_1_41_1"/>
    <protectedRange sqref="T13:T48" name="krista_tr_1_42_1"/>
    <protectedRange sqref="U13:U48" name="krista_tr_1_48_1"/>
    <protectedRange sqref="V13:V48" name="krista_tr_1_49_1"/>
    <protectedRange sqref="W13:W48" name="krista_tr_1_51_1"/>
    <protectedRange sqref="X13:X48" name="krista_tr_1_52_1"/>
    <protectedRange sqref="Y13:Y48" name="krista_tr_1_56_1"/>
    <protectedRange sqref="Z13:Z48" name="krista_tr_1_60_1"/>
    <protectedRange sqref="AA13:AA48" name="krista_tr_1_64_1"/>
    <protectedRange sqref="AB13:AB48" name="krista_tr_1_65_1"/>
    <protectedRange sqref="AC13:AC48" name="krista_tr_1_67_1"/>
    <protectedRange sqref="AD13:AD48" name="krista_tr_1_72_1"/>
    <protectedRange sqref="AE13:AE48" name="krista_tr_1_76_1"/>
    <protectedRange sqref="AF13:AF48" name="krista_tr_1_84_1"/>
    <protectedRange sqref="AG13:AG48" name="krista_tr_1_85_1"/>
    <protectedRange sqref="AH13:AH48" name="krista_tr_1_86_1"/>
    <protectedRange sqref="AI13:AI48" name="krista_tr_1_88_1"/>
    <protectedRange sqref="AJ13:AJ48" name="krista_tr_1_91_1"/>
    <protectedRange sqref="AK13:AK48" name="krista_tr_1_92_1"/>
    <protectedRange sqref="AL13:AL48" name="krista_tr_1_93_1"/>
    <protectedRange sqref="AM13:AN48" name="krista_tr_1_94_1"/>
    <protectedRange sqref="AO13:AO48" name="krista_tr_1_100_1"/>
    <protectedRange sqref="AP13:AP48" name="krista_tr_1_103_1"/>
    <protectedRange sqref="AQ13:AQ48" name="krista_tr_1_104_1"/>
    <protectedRange sqref="AR13:AR48" name="krista_tr_1_105_1"/>
    <protectedRange sqref="AS13:AS48" name="krista_tr_1_106_1"/>
    <protectedRange sqref="AT13:AT48" name="krista_tr_1_107_1"/>
    <protectedRange sqref="AU13:AU48" name="krista_tr_1_108_1"/>
    <protectedRange sqref="AV13:AV48" name="krista_tr_1_109_1"/>
    <protectedRange sqref="AW13:AW48" name="krista_tr_1_110_1"/>
    <protectedRange sqref="AX13:AX48" name="krista_tr_1_112_1"/>
    <protectedRange sqref="AY13:AY48" name="krista_tr_1_113_1"/>
    <protectedRange sqref="AZ13:AZ48" name="krista_tr_1_114_1"/>
    <protectedRange sqref="BA13:BA48" name="krista_tr_1_115_1"/>
    <protectedRange sqref="BB13:BB48" name="krista_tr_1_116_1"/>
    <protectedRange sqref="BC13:BC48" name="krista_tr_1_117_1"/>
    <protectedRange sqref="BD13:BD48" name="krista_tr_1_118_1"/>
    <protectedRange sqref="BE13:BE48" name="krista_tr_1_119_1"/>
    <protectedRange sqref="BF13:BF48" name="krista_tr_1_120_1"/>
    <protectedRange sqref="BG13:BG48" name="krista_tr_1_121_1"/>
    <protectedRange sqref="BH13:BH48" name="krista_tr_1_124_1"/>
    <protectedRange sqref="BI13:BI48" name="krista_tr_1_125_1"/>
    <protectedRange sqref="BJ13:BJ48" name="krista_tr_1_126_1"/>
    <protectedRange sqref="BK13:BK48" name="krista_tr_1_127_1"/>
    <protectedRange sqref="BL13:BL48" name="krista_tr_1_128_1"/>
    <protectedRange sqref="BM13:BM48" name="krista_tr_1_129_1"/>
    <protectedRange sqref="BN13:BN48" name="krista_tr_1_130_1"/>
    <protectedRange sqref="BO13:BO48" name="krista_tr_1_131_1"/>
    <protectedRange sqref="BT13:BT48" name="krista_tr_1_132_1"/>
    <protectedRange sqref="BU13:BU48" name="krista_tr_1_133_1"/>
    <protectedRange sqref="BV13:BV48" name="krista_tr_1_134_1"/>
    <protectedRange sqref="BW13:BW48" name="krista_tr_1_135_1"/>
    <protectedRange sqref="BX13:BX48" name="krista_tr_1_136_1"/>
    <protectedRange sqref="BY13:BY48" name="krista_tr_1_137_1"/>
    <protectedRange sqref="BZ13:BZ48" name="krista_tr_1_138_1"/>
    <protectedRange sqref="CA13:CA48" name="krista_tr_1_139_1"/>
    <protectedRange sqref="CB13:CB48" name="krista_tr_1_140_1"/>
    <protectedRange sqref="CC13:CC48" name="krista_tr_1_141_1"/>
    <protectedRange sqref="CD13:CD48" name="krista_tr_1_142_1"/>
    <protectedRange sqref="CE13:CE48" name="krista_tr_1_143_1"/>
    <protectedRange sqref="CF13:CF48" name="krista_tr_1_144_1"/>
    <protectedRange sqref="CG13:CG48" name="krista_tr_1_145_1"/>
    <protectedRange sqref="CH13:CH48" name="krista_tr_1_146_1"/>
    <protectedRange sqref="CI13:CI48" name="krista_tr_1_147_1"/>
    <protectedRange sqref="CJ13:CJ48" name="krista_tr_1_148_1"/>
    <protectedRange sqref="CK13:CK48" name="krista_tr_1_149_1"/>
    <protectedRange sqref="CL13:CL48" name="krista_tr_1_150_1"/>
    <protectedRange sqref="CM13:CM48" name="krista_tr_1_151_1"/>
    <protectedRange sqref="CN13:CN48 CR13:CR48" name="krista_tr_1_152_1"/>
    <protectedRange sqref="CO13:CO48 CS13:CS48" name="krista_tr_1_153_1"/>
    <protectedRange sqref="CP13:CP48 CT13:CT48 CU13:CU47" name="krista_tr_1_154_1"/>
    <protectedRange sqref="CQ13:CQ48 CU48" name="krista_tr_1_155_1"/>
  </protectedRanges>
  <mergeCells count="39">
    <mergeCell ref="BT10:BW11"/>
    <mergeCell ref="BX10:CA11"/>
    <mergeCell ref="CB10:CE11"/>
    <mergeCell ref="AA11:AC11"/>
    <mergeCell ref="AF11:AH11"/>
    <mergeCell ref="BL10:BO11"/>
    <mergeCell ref="BP10:BS11"/>
    <mergeCell ref="AQ10:AT11"/>
    <mergeCell ref="AU10:AW11"/>
    <mergeCell ref="AX10:BA11"/>
    <mergeCell ref="BB10:BE11"/>
    <mergeCell ref="A9:A12"/>
    <mergeCell ref="C11:F11"/>
    <mergeCell ref="B10:F10"/>
    <mergeCell ref="J10:T10"/>
    <mergeCell ref="U10:AC10"/>
    <mergeCell ref="C7:Q7"/>
    <mergeCell ref="R11:T11"/>
    <mergeCell ref="U11:W11"/>
    <mergeCell ref="G10:I10"/>
    <mergeCell ref="G11:I11"/>
    <mergeCell ref="K11:M11"/>
    <mergeCell ref="N11:Q11"/>
    <mergeCell ref="B9:BS9"/>
    <mergeCell ref="AI11:AJ11"/>
    <mergeCell ref="AO10:AP10"/>
    <mergeCell ref="AO11:AP11"/>
    <mergeCell ref="AF10:AN10"/>
    <mergeCell ref="AK11:AN11"/>
    <mergeCell ref="AD10:AE10"/>
    <mergeCell ref="BF10:BG11"/>
    <mergeCell ref="BH10:BK11"/>
    <mergeCell ref="CS52:CU54"/>
    <mergeCell ref="CF10:CI11"/>
    <mergeCell ref="CJ10:CM11"/>
    <mergeCell ref="CN10:CQ11"/>
    <mergeCell ref="CE51:CI54"/>
    <mergeCell ref="CR9:CU11"/>
    <mergeCell ref="BT9:CQ9"/>
  </mergeCells>
  <printOptions horizontalCentered="1"/>
  <pageMargins left="0" right="0" top="0" bottom="0" header="0.31496062992125984" footer="0.31496062992125984"/>
  <pageSetup paperSize="8" scale="95" fitToWidth="5" fitToHeight="0" orientation="landscape" r:id="rId1"/>
  <colBreaks count="3" manualBreakCount="3">
    <brk id="20" max="1048575" man="1"/>
    <brk id="59" max="1048575" man="1"/>
    <brk id="79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</vt:lpstr>
      <vt:lpstr>'2014'!Заголовки_для_печати</vt:lpstr>
      <vt:lpstr>'2014'!Область_печати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Амельченко Андрей Михайлович</cp:lastModifiedBy>
  <cp:lastPrinted>2013-09-30T06:42:47Z</cp:lastPrinted>
  <dcterms:created xsi:type="dcterms:W3CDTF">2011-06-30T10:53:32Z</dcterms:created>
  <dcterms:modified xsi:type="dcterms:W3CDTF">2013-09-30T07:01:44Z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Files\Krista\FM\Krista.FM.Client\Workplace\TasksDocuments\2137_9564_СВОД ПРОГНОЗА __.xls</vt:lpwstr>
  </property>
  <property fmtid="{D5CDD505-2E9C-101B-9397-08002B2CF9AE}" pid="3" name="PlanningSheetType">
    <vt:lpwstr>0</vt:lpwstr>
  </property>
  <property fmtid="{D5CDD505-2E9C-101B-9397-08002B2CF9AE}" pid="4" name="fm.DocumentName">
    <vt:lpwstr>СВОД ПРОГНОЗА _x000d_
</vt:lpwstr>
  </property>
  <property fmtid="{D5CDD505-2E9C-101B-9397-08002B2CF9AE}" pid="5" name="fm.DocumentId">
    <vt:i4>9564</vt:i4>
  </property>
  <property fmtid="{D5CDD505-2E9C-101B-9397-08002B2CF9AE}" pid="6" name="fm.TaskName">
    <vt:lpwstr>Свод 2014-2016</vt:lpwstr>
  </property>
  <property fmtid="{D5CDD505-2E9C-101B-9397-08002B2CF9AE}" pid="7" name="fm.TaskId">
    <vt:i4>2137</vt:i4>
  </property>
  <property fmtid="{D5CDD505-2E9C-101B-9397-08002B2CF9AE}" pid="8" name="fm.Owner">
    <vt:lpwstr>MFNSO\rogozhnikova_eo</vt:lpwstr>
  </property>
  <property fmtid="{D5CDD505-2E9C-101B-9397-08002B2CF9AE}" pid="9" name="fm.DocPath">
    <vt:lpwstr>C:\Program Files\Krista\FM\Krista.FM.Client\Workplace\TasksDocuments\2137_9564_СВОД ПРОГНОЗА __.xls</vt:lpwstr>
  </property>
  <property fmtid="{D5CDD505-2E9C-101B-9397-08002B2CF9AE}" pid="10" name="fm.DocType">
    <vt:lpwstr>0</vt:lpwstr>
  </property>
  <property fmtid="{D5CDD505-2E9C-101B-9397-08002B2CF9AE}" pid="11" name="fm.ConnectionStr">
    <vt:lpwstr>nov_fea.mfnso.local:8008</vt:lpwstr>
  </property>
  <property fmtid="{D5CDD505-2E9C-101B-9397-08002B2CF9AE}" pid="12" name="fm.AlterConnection">
    <vt:lpwstr>http://odb/Krista.FM.Server.WebServices/PlaningService.asmx</vt:lpwstr>
  </property>
  <property fmtid="{D5CDD505-2E9C-101B-9397-08002B2CF9AE}" pid="13" name="fm.SchemeName">
    <vt:lpwstr>Новосибирск</vt:lpwstr>
  </property>
  <property fmtid="{D5CDD505-2E9C-101B-9397-08002B2CF9AE}" pid="14" name="fm.tc.Data.Size">
    <vt:i4>13056</vt:i4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